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li\HP-WEB.DE\DATEIEN\"/>
    </mc:Choice>
  </mc:AlternateContent>
  <bookViews>
    <workbookView xWindow="120" yWindow="60" windowWidth="15180" windowHeight="9345"/>
  </bookViews>
  <sheets>
    <sheet name="BAB" sheetId="1" r:id="rId1"/>
    <sheet name="Stückrechnung" sheetId="2" r:id="rId2"/>
  </sheets>
  <definedNames>
    <definedName name="_xlnm.Print_Area" localSheetId="0">BAB!$A$1:$G$70</definedName>
  </definedNames>
  <calcPr calcId="162913"/>
</workbook>
</file>

<file path=xl/calcChain.xml><?xml version="1.0" encoding="utf-8"?>
<calcChain xmlns="http://schemas.openxmlformats.org/spreadsheetml/2006/main">
  <c r="D8" i="2" l="1"/>
  <c r="D9" i="2" s="1"/>
  <c r="E8" i="2"/>
  <c r="E9" i="2" s="1"/>
  <c r="D5" i="2"/>
  <c r="D6" i="2" s="1"/>
  <c r="C7" i="1"/>
  <c r="D8" i="1"/>
  <c r="E8" i="1"/>
  <c r="E14" i="1" s="1"/>
  <c r="F8" i="1"/>
  <c r="G8" i="1"/>
  <c r="D9" i="1"/>
  <c r="E9" i="1"/>
  <c r="F9" i="1"/>
  <c r="G9" i="1"/>
  <c r="C10" i="1"/>
  <c r="D11" i="1"/>
  <c r="D14" i="1" s="1"/>
  <c r="E11" i="1"/>
  <c r="F11" i="1"/>
  <c r="G11" i="1"/>
  <c r="D12" i="1"/>
  <c r="E12" i="1"/>
  <c r="F12" i="1"/>
  <c r="G12" i="1"/>
  <c r="D13" i="1"/>
  <c r="E13" i="1"/>
  <c r="F13" i="1"/>
  <c r="G13" i="1"/>
  <c r="G14" i="1" s="1"/>
  <c r="C14" i="1"/>
  <c r="F14" i="1"/>
  <c r="D15" i="1"/>
  <c r="E15" i="1"/>
  <c r="B31" i="1"/>
  <c r="D16" i="1" l="1"/>
  <c r="B43" i="1" s="1"/>
  <c r="B22" i="1"/>
  <c r="B23" i="1" s="1"/>
  <c r="B25" i="1"/>
  <c r="B26" i="1" s="1"/>
  <c r="E16" i="1"/>
  <c r="B46" i="1" s="1"/>
  <c r="D46" i="1" s="1"/>
  <c r="D47" i="1" s="1"/>
  <c r="D10" i="2"/>
  <c r="D12" i="2" s="1"/>
  <c r="D11" i="2"/>
  <c r="E5" i="2"/>
  <c r="E6" i="2" s="1"/>
  <c r="E10" i="2" s="1"/>
  <c r="C46" i="1"/>
  <c r="C47" i="1" s="1"/>
  <c r="B32" i="1"/>
  <c r="B27" i="1" l="1"/>
  <c r="B30" i="1" s="1"/>
  <c r="B33" i="1"/>
  <c r="B35" i="1" s="1"/>
  <c r="B36" i="1" s="1"/>
  <c r="C43" i="1"/>
  <c r="C44" i="1" s="1"/>
  <c r="C48" i="1" s="1"/>
  <c r="D43" i="1"/>
  <c r="D44" i="1" s="1"/>
  <c r="D48" i="1" s="1"/>
  <c r="D13" i="2"/>
  <c r="D14" i="2" s="1"/>
  <c r="D15" i="2" s="1"/>
  <c r="E11" i="2"/>
  <c r="E12" i="2"/>
  <c r="F15" i="1" l="1"/>
  <c r="F16" i="1" s="1"/>
  <c r="B49" i="1" s="1"/>
  <c r="C49" i="1" s="1"/>
  <c r="G15" i="1"/>
  <c r="G16" i="1" s="1"/>
  <c r="B50" i="1" s="1"/>
  <c r="C50" i="1" s="1"/>
  <c r="C51" i="1" s="1"/>
  <c r="C52" i="1" s="1"/>
  <c r="C53" i="1" s="1"/>
  <c r="E13" i="2"/>
  <c r="E14" i="2" s="1"/>
  <c r="E15" i="2" s="1"/>
  <c r="D16" i="2"/>
  <c r="D17" i="2" s="1"/>
  <c r="D50" i="1" l="1"/>
  <c r="D49" i="1"/>
  <c r="D51" i="1" s="1"/>
  <c r="D52" i="1" s="1"/>
  <c r="D53" i="1" s="1"/>
  <c r="D54" i="1" s="1"/>
  <c r="D55" i="1" s="1"/>
  <c r="E16" i="2"/>
  <c r="E17" i="2" s="1"/>
  <c r="D18" i="2"/>
  <c r="D19" i="2" s="1"/>
  <c r="C54" i="1"/>
  <c r="C55" i="1" s="1"/>
  <c r="E18" i="2" l="1"/>
  <c r="E19" i="2" s="1"/>
  <c r="D56" i="1"/>
  <c r="D57" i="1" s="1"/>
  <c r="C56" i="1"/>
  <c r="C57" i="1" s="1"/>
</calcChain>
</file>

<file path=xl/sharedStrings.xml><?xml version="1.0" encoding="utf-8"?>
<sst xmlns="http://schemas.openxmlformats.org/spreadsheetml/2006/main" count="89" uniqueCount="66">
  <si>
    <t>Bezugsgröße</t>
  </si>
  <si>
    <t>Summe</t>
  </si>
  <si>
    <t>Materialstelle</t>
  </si>
  <si>
    <t>Fertigungsstelle</t>
  </si>
  <si>
    <t>Verwaltungsstelle</t>
  </si>
  <si>
    <t>Vertriebsstelle</t>
  </si>
  <si>
    <t>Kostenarten</t>
  </si>
  <si>
    <t>Entnahmeschein</t>
  </si>
  <si>
    <t>Abschreibungen kalkulatorisch</t>
  </si>
  <si>
    <t>Anlagewert</t>
  </si>
  <si>
    <t>Gehaltsliste</t>
  </si>
  <si>
    <t>Steuern</t>
  </si>
  <si>
    <t>Schlüsselung</t>
  </si>
  <si>
    <t>Summe der Gemeinkosten</t>
  </si>
  <si>
    <t>Zuschlagsgrundlage</t>
  </si>
  <si>
    <t>Zuschlagssatz %</t>
  </si>
  <si>
    <t>Hilfsstoffe</t>
  </si>
  <si>
    <t>Miete</t>
  </si>
  <si>
    <t>qm-Zahl</t>
  </si>
  <si>
    <t>Gehälter</t>
  </si>
  <si>
    <t>Versicherungen</t>
  </si>
  <si>
    <t>Energie</t>
  </si>
  <si>
    <t>KW/h</t>
  </si>
  <si>
    <t>Kostenträgerblatt/KT-Zeitrechnung</t>
  </si>
  <si>
    <t>Verteilungsgrundlagen (Verteilungsschlüssel):</t>
  </si>
  <si>
    <t>Fertigungsmaterial</t>
  </si>
  <si>
    <t>Materialgemeinkosten</t>
  </si>
  <si>
    <t>Miete pro qm</t>
  </si>
  <si>
    <t>Materialkosten</t>
  </si>
  <si>
    <t>Abschreibung</t>
  </si>
  <si>
    <t>Fertigungslohn</t>
  </si>
  <si>
    <t>Fertigungsgemeinkosten</t>
  </si>
  <si>
    <t>Versicherung</t>
  </si>
  <si>
    <t>Fertigungskosten</t>
  </si>
  <si>
    <t>Energie in KWh</t>
  </si>
  <si>
    <t>Herstellkosten der Fertigung</t>
  </si>
  <si>
    <t>Minderbestand UE/FE</t>
  </si>
  <si>
    <t>Mehrbestand UE/FE</t>
  </si>
  <si>
    <t>Herstellkosten des Umsatzes</t>
  </si>
  <si>
    <t>Bemerkung: Bitte nur in den gelben Feldern Eintragungen vornehmen!</t>
  </si>
  <si>
    <t>Verwaltungsgemeinkosten</t>
  </si>
  <si>
    <t>Vertriebsgemeinkosten</t>
  </si>
  <si>
    <t>Selbstkosten der Umsatzes</t>
  </si>
  <si>
    <t>Umsatzerlös(laut Buchhaltung)</t>
  </si>
  <si>
    <t>Betriebsergebnis</t>
  </si>
  <si>
    <t>Gewinnsatz</t>
  </si>
  <si>
    <t>Kostenträger Stückrechnung (Kalkulation)</t>
  </si>
  <si>
    <t>Zuschlagsatz / %</t>
  </si>
  <si>
    <t>Kosten pro Stück</t>
  </si>
  <si>
    <t>FM (Fertigungsmaterial)</t>
  </si>
  <si>
    <t>MGK (Materialgemeinkosten)</t>
  </si>
  <si>
    <t>MK (Materialkosten)</t>
  </si>
  <si>
    <t>FL (Fertigungslohn)</t>
  </si>
  <si>
    <t>FGK (Fertigungsgemeinkosten)</t>
  </si>
  <si>
    <t>FK (Fertigungskosten)</t>
  </si>
  <si>
    <t>HK (Herstellkosten MK+FK)</t>
  </si>
  <si>
    <t>VwGK (Verwaltungsgemeinkosten)</t>
  </si>
  <si>
    <t>VtGK (Vertriebsgemeinkosten)</t>
  </si>
  <si>
    <t>SK (Stückkosten)</t>
  </si>
  <si>
    <t>G (Gewinn)</t>
  </si>
  <si>
    <t>BVKP (Bar-Verkaufspreis)</t>
  </si>
  <si>
    <t>Kundenskonto (addieren)</t>
  </si>
  <si>
    <t>Zielverkaufspreis (Rechnungspreis netto)</t>
  </si>
  <si>
    <t>Kundenrabat (addieren)</t>
  </si>
  <si>
    <t>Listenverkaufspreis</t>
  </si>
  <si>
    <t>Beispiel einfacher Betriebsabrechnungsbogen (BAB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</si>
</sst>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0" fontId="0" fillId="3" borderId="1" xfId="0" applyNumberFormat="1" applyFill="1" applyBorder="1"/>
    <xf numFmtId="10" fontId="0" fillId="0" borderId="1" xfId="0" applyNumberFormat="1" applyBorder="1"/>
    <xf numFmtId="164" fontId="0" fillId="7" borderId="1" xfId="0" applyNumberFormat="1" applyFill="1" applyBorder="1"/>
    <xf numFmtId="0" fontId="0" fillId="8" borderId="1" xfId="0" applyFill="1" applyBorder="1" applyProtection="1">
      <protection locked="0" hidden="1"/>
    </xf>
    <xf numFmtId="164" fontId="0" fillId="8" borderId="1" xfId="0" applyNumberFormat="1" applyFill="1" applyBorder="1" applyProtection="1">
      <protection locked="0" hidden="1"/>
    </xf>
    <xf numFmtId="10" fontId="0" fillId="8" borderId="1" xfId="0" applyNumberFormat="1" applyFill="1" applyBorder="1" applyProtection="1">
      <protection locked="0" hidden="1"/>
    </xf>
    <xf numFmtId="0" fontId="0" fillId="9" borderId="0" xfId="0" applyFill="1"/>
    <xf numFmtId="0" fontId="1" fillId="9" borderId="1" xfId="0" applyFont="1" applyFill="1" applyBorder="1"/>
    <xf numFmtId="0" fontId="1" fillId="9" borderId="0" xfId="0" applyFont="1" applyFill="1"/>
    <xf numFmtId="0" fontId="0" fillId="9" borderId="1" xfId="0" applyFill="1" applyBorder="1"/>
    <xf numFmtId="164" fontId="0" fillId="9" borderId="1" xfId="0" applyNumberFormat="1" applyFill="1" applyBorder="1"/>
    <xf numFmtId="0" fontId="1" fillId="9" borderId="0" xfId="0" applyFont="1" applyFill="1" applyBorder="1"/>
    <xf numFmtId="0" fontId="0" fillId="9" borderId="0" xfId="0" applyFill="1" applyBorder="1"/>
    <xf numFmtId="0" fontId="1" fillId="9" borderId="2" xfId="0" applyFont="1" applyFill="1" applyBorder="1"/>
    <xf numFmtId="0" fontId="0" fillId="9" borderId="3" xfId="0" applyFill="1" applyBorder="1"/>
    <xf numFmtId="164" fontId="0" fillId="9" borderId="0" xfId="0" applyNumberFormat="1" applyFill="1" applyBorder="1"/>
    <xf numFmtId="0" fontId="2" fillId="9" borderId="0" xfId="0" applyFont="1" applyFill="1"/>
    <xf numFmtId="10" fontId="0" fillId="9" borderId="0" xfId="0" applyNumberFormat="1" applyFill="1" applyBorder="1"/>
    <xf numFmtId="0" fontId="3" fillId="9" borderId="2" xfId="0" applyFont="1" applyFill="1" applyBorder="1"/>
    <xf numFmtId="0" fontId="3" fillId="9" borderId="4" xfId="0" applyFont="1" applyFill="1" applyBorder="1"/>
    <xf numFmtId="0" fontId="4" fillId="9" borderId="3" xfId="0" applyFont="1" applyFill="1" applyBorder="1"/>
    <xf numFmtId="0" fontId="0" fillId="9" borderId="1" xfId="0" applyFill="1" applyBorder="1" applyAlignment="1">
      <alignment wrapText="1"/>
    </xf>
    <xf numFmtId="10" fontId="0" fillId="9" borderId="1" xfId="0" applyNumberFormat="1" applyFill="1" applyBorder="1"/>
    <xf numFmtId="10" fontId="0" fillId="9" borderId="1" xfId="0" applyNumberFormat="1" applyFill="1" applyBorder="1" applyProtection="1"/>
    <xf numFmtId="0" fontId="5" fillId="9" borderId="0" xfId="0" applyFont="1" applyFill="1"/>
    <xf numFmtId="0" fontId="0" fillId="10" borderId="0" xfId="0" applyFill="1"/>
    <xf numFmtId="0" fontId="6" fillId="9" borderId="0" xfId="0" applyFont="1" applyFill="1"/>
    <xf numFmtId="0" fontId="6" fillId="10" borderId="0" xfId="0" applyFont="1" applyFill="1"/>
    <xf numFmtId="0" fontId="6" fillId="0" borderId="0" xfId="0" applyFont="1"/>
    <xf numFmtId="0" fontId="6" fillId="1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9" borderId="0" xfId="0" applyFont="1" applyFill="1"/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10" fontId="6" fillId="9" borderId="2" xfId="0" applyNumberFormat="1" applyFont="1" applyFill="1" applyBorder="1" applyAlignment="1">
      <alignment vertical="center" wrapText="1"/>
    </xf>
    <xf numFmtId="10" fontId="6" fillId="11" borderId="2" xfId="0" applyNumberFormat="1" applyFont="1" applyFill="1" applyBorder="1" applyAlignment="1" applyProtection="1">
      <alignment vertical="center" wrapText="1"/>
      <protection locked="0"/>
    </xf>
    <xf numFmtId="0" fontId="6" fillId="9" borderId="5" xfId="0" applyFont="1" applyFill="1" applyBorder="1" applyAlignment="1">
      <alignment horizontal="center" vertical="center"/>
    </xf>
    <xf numFmtId="164" fontId="6" fillId="8" borderId="6" xfId="0" applyNumberFormat="1" applyFont="1" applyFill="1" applyBorder="1" applyAlignment="1" applyProtection="1">
      <alignment vertical="center" wrapText="1"/>
      <protection locked="0"/>
    </xf>
    <xf numFmtId="164" fontId="6" fillId="8" borderId="7" xfId="0" applyNumberFormat="1" applyFont="1" applyFill="1" applyBorder="1" applyAlignment="1" applyProtection="1">
      <alignment vertical="center" wrapText="1"/>
      <protection locked="0"/>
    </xf>
    <xf numFmtId="164" fontId="6" fillId="3" borderId="8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vertical="center" wrapText="1"/>
    </xf>
    <xf numFmtId="164" fontId="6" fillId="3" borderId="11" xfId="0" applyNumberFormat="1" applyFont="1" applyFill="1" applyBorder="1" applyAlignment="1">
      <alignment vertical="center" wrapText="1"/>
    </xf>
    <xf numFmtId="10" fontId="6" fillId="0" borderId="2" xfId="0" applyNumberFormat="1" applyFont="1" applyBorder="1" applyAlignment="1">
      <alignment vertical="center" wrapText="1"/>
    </xf>
    <xf numFmtId="164" fontId="6" fillId="12" borderId="12" xfId="0" applyNumberFormat="1" applyFont="1" applyFill="1" applyBorder="1" applyAlignment="1">
      <alignment vertical="center" wrapText="1"/>
    </xf>
    <xf numFmtId="164" fontId="6" fillId="12" borderId="13" xfId="0" applyNumberFormat="1" applyFont="1" applyFill="1" applyBorder="1" applyAlignment="1">
      <alignment vertical="center" wrapText="1"/>
    </xf>
    <xf numFmtId="164" fontId="6" fillId="3" borderId="6" xfId="0" applyNumberFormat="1" applyFont="1" applyFill="1" applyBorder="1" applyAlignment="1">
      <alignment vertical="center" wrapText="1"/>
    </xf>
    <xf numFmtId="164" fontId="6" fillId="3" borderId="7" xfId="0" applyNumberFormat="1" applyFont="1" applyFill="1" applyBorder="1" applyAlignment="1">
      <alignment vertical="center" wrapText="1"/>
    </xf>
    <xf numFmtId="10" fontId="6" fillId="9" borderId="2" xfId="0" applyNumberFormat="1" applyFont="1" applyFill="1" applyBorder="1" applyAlignment="1" applyProtection="1">
      <alignment vertical="center" wrapText="1"/>
    </xf>
    <xf numFmtId="10" fontId="6" fillId="8" borderId="2" xfId="0" applyNumberFormat="1" applyFont="1" applyFill="1" applyBorder="1" applyAlignment="1" applyProtection="1">
      <alignment vertical="center" wrapText="1"/>
      <protection locked="0" hidden="1"/>
    </xf>
    <xf numFmtId="164" fontId="6" fillId="12" borderId="14" xfId="0" applyNumberFormat="1" applyFont="1" applyFill="1" applyBorder="1" applyAlignment="1">
      <alignment vertical="center" wrapText="1"/>
    </xf>
    <xf numFmtId="164" fontId="6" fillId="12" borderId="15" xfId="0" applyNumberFormat="1" applyFont="1" applyFill="1" applyBorder="1" applyAlignment="1">
      <alignment vertical="center" wrapText="1"/>
    </xf>
    <xf numFmtId="164" fontId="6" fillId="13" borderId="16" xfId="0" applyNumberFormat="1" applyFont="1" applyFill="1" applyBorder="1" applyAlignment="1">
      <alignment vertical="center" wrapText="1"/>
    </xf>
    <xf numFmtId="164" fontId="6" fillId="13" borderId="17" xfId="0" applyNumberFormat="1" applyFont="1" applyFill="1" applyBorder="1" applyAlignment="1">
      <alignment vertical="center" wrapText="1"/>
    </xf>
    <xf numFmtId="164" fontId="6" fillId="3" borderId="18" xfId="0" applyNumberFormat="1" applyFont="1" applyFill="1" applyBorder="1" applyAlignment="1">
      <alignment vertical="center" wrapText="1"/>
    </xf>
    <xf numFmtId="164" fontId="6" fillId="3" borderId="19" xfId="0" applyNumberFormat="1" applyFont="1" applyFill="1" applyBorder="1" applyAlignment="1">
      <alignment vertical="center" wrapText="1"/>
    </xf>
    <xf numFmtId="164" fontId="6" fillId="7" borderId="10" xfId="0" applyNumberFormat="1" applyFont="1" applyFill="1" applyBorder="1" applyAlignment="1">
      <alignment vertical="center" wrapText="1"/>
    </xf>
    <xf numFmtId="164" fontId="6" fillId="7" borderId="11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BAB!A60"/><Relationship Id="rId1" Type="http://schemas.openxmlformats.org/officeDocument/2006/relationships/hyperlink" Target="#BAB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&#252;ckrechnung!A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22</xdr:row>
      <xdr:rowOff>85725</xdr:rowOff>
    </xdr:from>
    <xdr:to>
      <xdr:col>1</xdr:col>
      <xdr:colOff>0</xdr:colOff>
      <xdr:row>22</xdr:row>
      <xdr:rowOff>85725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562100" y="37433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1562100</xdr:colOff>
      <xdr:row>20</xdr:row>
      <xdr:rowOff>76200</xdr:rowOff>
    </xdr:from>
    <xdr:to>
      <xdr:col>0</xdr:col>
      <xdr:colOff>1562100</xdr:colOff>
      <xdr:row>22</xdr:row>
      <xdr:rowOff>85725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562100" y="34099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1571625</xdr:colOff>
      <xdr:row>20</xdr:row>
      <xdr:rowOff>76200</xdr:rowOff>
    </xdr:from>
    <xdr:to>
      <xdr:col>0</xdr:col>
      <xdr:colOff>1857375</xdr:colOff>
      <xdr:row>20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571625" y="34099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1562100</xdr:colOff>
      <xdr:row>21</xdr:row>
      <xdr:rowOff>85725</xdr:rowOff>
    </xdr:from>
    <xdr:to>
      <xdr:col>1</xdr:col>
      <xdr:colOff>0</xdr:colOff>
      <xdr:row>21</xdr:row>
      <xdr:rowOff>85725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62100" y="35814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1571625</xdr:colOff>
      <xdr:row>25</xdr:row>
      <xdr:rowOff>76200</xdr:rowOff>
    </xdr:from>
    <xdr:to>
      <xdr:col>0</xdr:col>
      <xdr:colOff>1857375</xdr:colOff>
      <xdr:row>25</xdr:row>
      <xdr:rowOff>76200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571625" y="42195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1571625</xdr:colOff>
      <xdr:row>23</xdr:row>
      <xdr:rowOff>66675</xdr:rowOff>
    </xdr:from>
    <xdr:to>
      <xdr:col>0</xdr:col>
      <xdr:colOff>1571625</xdr:colOff>
      <xdr:row>25</xdr:row>
      <xdr:rowOff>76200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1571625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1571625</xdr:colOff>
      <xdr:row>23</xdr:row>
      <xdr:rowOff>66675</xdr:rowOff>
    </xdr:from>
    <xdr:to>
      <xdr:col>1</xdr:col>
      <xdr:colOff>0</xdr:colOff>
      <xdr:row>23</xdr:row>
      <xdr:rowOff>66675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571625" y="38862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1571625</xdr:colOff>
      <xdr:row>24</xdr:row>
      <xdr:rowOff>85725</xdr:rowOff>
    </xdr:from>
    <xdr:to>
      <xdr:col>1</xdr:col>
      <xdr:colOff>0</xdr:colOff>
      <xdr:row>24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571625" y="4067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26</xdr:row>
      <xdr:rowOff>85725</xdr:rowOff>
    </xdr:from>
    <xdr:to>
      <xdr:col>1</xdr:col>
      <xdr:colOff>219075</xdr:colOff>
      <xdr:row>26</xdr:row>
      <xdr:rowOff>85725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1914525" y="43910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47625</xdr:colOff>
      <xdr:row>22</xdr:row>
      <xdr:rowOff>85725</xdr:rowOff>
    </xdr:from>
    <xdr:to>
      <xdr:col>1</xdr:col>
      <xdr:colOff>47625</xdr:colOff>
      <xdr:row>26</xdr:row>
      <xdr:rowOff>85725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1914525" y="374332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25</xdr:row>
      <xdr:rowOff>85725</xdr:rowOff>
    </xdr:from>
    <xdr:to>
      <xdr:col>1</xdr:col>
      <xdr:colOff>171450</xdr:colOff>
      <xdr:row>25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1914525" y="4229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22</xdr:row>
      <xdr:rowOff>85725</xdr:rowOff>
    </xdr:from>
    <xdr:to>
      <xdr:col>1</xdr:col>
      <xdr:colOff>161925</xdr:colOff>
      <xdr:row>22</xdr:row>
      <xdr:rowOff>85725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1914525" y="37433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152400</xdr:rowOff>
    </xdr:from>
    <xdr:to>
      <xdr:col>1</xdr:col>
      <xdr:colOff>257175</xdr:colOff>
      <xdr:row>29</xdr:row>
      <xdr:rowOff>28575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905000" y="4619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>
    <xdr:from>
      <xdr:col>1</xdr:col>
      <xdr:colOff>9525</xdr:colOff>
      <xdr:row>26</xdr:row>
      <xdr:rowOff>152400</xdr:rowOff>
    </xdr:from>
    <xdr:to>
      <xdr:col>1</xdr:col>
      <xdr:colOff>238125</xdr:colOff>
      <xdr:row>28</xdr:row>
      <xdr:rowOff>57150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876425" y="44577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0</xdr:col>
      <xdr:colOff>1685925</xdr:colOff>
      <xdr:row>29</xdr:row>
      <xdr:rowOff>85725</xdr:rowOff>
    </xdr:from>
    <xdr:to>
      <xdr:col>1</xdr:col>
      <xdr:colOff>0</xdr:colOff>
      <xdr:row>29</xdr:row>
      <xdr:rowOff>85725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1685925" y="4876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1685925</xdr:colOff>
      <xdr:row>26</xdr:row>
      <xdr:rowOff>85725</xdr:rowOff>
    </xdr:from>
    <xdr:to>
      <xdr:col>0</xdr:col>
      <xdr:colOff>1685925</xdr:colOff>
      <xdr:row>29</xdr:row>
      <xdr:rowOff>85725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 flipV="1">
          <a:off x="1685925" y="43910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1685925</xdr:colOff>
      <xdr:row>26</xdr:row>
      <xdr:rowOff>85725</xdr:rowOff>
    </xdr:from>
    <xdr:to>
      <xdr:col>0</xdr:col>
      <xdr:colOff>1857375</xdr:colOff>
      <xdr:row>26</xdr:row>
      <xdr:rowOff>85725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1685925" y="43910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1685925</xdr:colOff>
      <xdr:row>27</xdr:row>
      <xdr:rowOff>85725</xdr:rowOff>
    </xdr:from>
    <xdr:to>
      <xdr:col>0</xdr:col>
      <xdr:colOff>1857375</xdr:colOff>
      <xdr:row>27</xdr:row>
      <xdr:rowOff>85725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1685925" y="45529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1685925</xdr:colOff>
      <xdr:row>28</xdr:row>
      <xdr:rowOff>85725</xdr:rowOff>
    </xdr:from>
    <xdr:to>
      <xdr:col>1</xdr:col>
      <xdr:colOff>0</xdr:colOff>
      <xdr:row>28</xdr:row>
      <xdr:rowOff>85725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1685925" y="47148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85725</xdr:rowOff>
    </xdr:from>
    <xdr:to>
      <xdr:col>5</xdr:col>
      <xdr:colOff>190500</xdr:colOff>
      <xdr:row>30</xdr:row>
      <xdr:rowOff>85725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 flipH="1">
          <a:off x="3248025" y="5038725"/>
          <a:ext cx="409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13</xdr:row>
      <xdr:rowOff>85725</xdr:rowOff>
    </xdr:from>
    <xdr:to>
      <xdr:col>5</xdr:col>
      <xdr:colOff>190500</xdr:colOff>
      <xdr:row>30</xdr:row>
      <xdr:rowOff>85725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V="1">
          <a:off x="7343775" y="2286000"/>
          <a:ext cx="0" cy="275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95250</xdr:rowOff>
    </xdr:from>
    <xdr:to>
      <xdr:col>6</xdr:col>
      <xdr:colOff>133350</xdr:colOff>
      <xdr:row>31</xdr:row>
      <xdr:rowOff>95250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 flipH="1">
          <a:off x="3257550" y="5210175"/>
          <a:ext cx="521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13</xdr:row>
      <xdr:rowOff>104775</xdr:rowOff>
    </xdr:from>
    <xdr:to>
      <xdr:col>6</xdr:col>
      <xdr:colOff>133350</xdr:colOff>
      <xdr:row>31</xdr:row>
      <xdr:rowOff>95250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 flipV="1">
          <a:off x="8477250" y="230505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17</xdr:row>
      <xdr:rowOff>38100</xdr:rowOff>
    </xdr:from>
    <xdr:to>
      <xdr:col>1</xdr:col>
      <xdr:colOff>266700</xdr:colOff>
      <xdr:row>21</xdr:row>
      <xdr:rowOff>85725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2133600" y="28860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266700</xdr:colOff>
      <xdr:row>17</xdr:row>
      <xdr:rowOff>38100</xdr:rowOff>
    </xdr:from>
    <xdr:to>
      <xdr:col>3</xdr:col>
      <xdr:colOff>133350</xdr:colOff>
      <xdr:row>17</xdr:row>
      <xdr:rowOff>38100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2133600" y="28860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85725</xdr:rowOff>
    </xdr:from>
    <xdr:to>
      <xdr:col>3</xdr:col>
      <xdr:colOff>133350</xdr:colOff>
      <xdr:row>17</xdr:row>
      <xdr:rowOff>38100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 flipV="1">
          <a:off x="4657725" y="22860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17</xdr:row>
      <xdr:rowOff>104775</xdr:rowOff>
    </xdr:from>
    <xdr:to>
      <xdr:col>1</xdr:col>
      <xdr:colOff>361950</xdr:colOff>
      <xdr:row>24</xdr:row>
      <xdr:rowOff>123825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2228850" y="295275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361950</xdr:colOff>
      <xdr:row>17</xdr:row>
      <xdr:rowOff>104775</xdr:rowOff>
    </xdr:from>
    <xdr:to>
      <xdr:col>4</xdr:col>
      <xdr:colOff>123825</xdr:colOff>
      <xdr:row>17</xdr:row>
      <xdr:rowOff>104775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2228850" y="2952750"/>
          <a:ext cx="3800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13</xdr:row>
      <xdr:rowOff>95250</xdr:rowOff>
    </xdr:from>
    <xdr:to>
      <xdr:col>4</xdr:col>
      <xdr:colOff>123825</xdr:colOff>
      <xdr:row>17</xdr:row>
      <xdr:rowOff>104775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 flipV="1">
          <a:off x="6029325" y="229552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32</xdr:row>
      <xdr:rowOff>85725</xdr:rowOff>
    </xdr:from>
    <xdr:to>
      <xdr:col>1</xdr:col>
      <xdr:colOff>247650</xdr:colOff>
      <xdr:row>32</xdr:row>
      <xdr:rowOff>95250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V="1">
          <a:off x="1933575" y="5362575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66675</xdr:colOff>
      <xdr:row>29</xdr:row>
      <xdr:rowOff>85725</xdr:rowOff>
    </xdr:from>
    <xdr:to>
      <xdr:col>1</xdr:col>
      <xdr:colOff>66675</xdr:colOff>
      <xdr:row>32</xdr:row>
      <xdr:rowOff>85725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V="1">
          <a:off x="1933575" y="48768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29</xdr:row>
      <xdr:rowOff>85725</xdr:rowOff>
    </xdr:from>
    <xdr:to>
      <xdr:col>1</xdr:col>
      <xdr:colOff>209550</xdr:colOff>
      <xdr:row>29</xdr:row>
      <xdr:rowOff>85725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1943100" y="4876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30</xdr:row>
      <xdr:rowOff>95250</xdr:rowOff>
    </xdr:from>
    <xdr:to>
      <xdr:col>1</xdr:col>
      <xdr:colOff>209550</xdr:colOff>
      <xdr:row>30</xdr:row>
      <xdr:rowOff>95250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1933575" y="50482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31</xdr:row>
      <xdr:rowOff>85725</xdr:rowOff>
    </xdr:from>
    <xdr:to>
      <xdr:col>1</xdr:col>
      <xdr:colOff>209550</xdr:colOff>
      <xdr:row>31</xdr:row>
      <xdr:rowOff>85725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>
          <a:off x="1933575" y="52006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32</xdr:row>
      <xdr:rowOff>19050</xdr:rowOff>
    </xdr:from>
    <xdr:to>
      <xdr:col>1</xdr:col>
      <xdr:colOff>590550</xdr:colOff>
      <xdr:row>33</xdr:row>
      <xdr:rowOff>66675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257425" y="5295900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>
    <xdr:from>
      <xdr:col>1</xdr:col>
      <xdr:colOff>276225</xdr:colOff>
      <xdr:row>32</xdr:row>
      <xdr:rowOff>95250</xdr:rowOff>
    </xdr:from>
    <xdr:to>
      <xdr:col>1</xdr:col>
      <xdr:colOff>276225</xdr:colOff>
      <xdr:row>33</xdr:row>
      <xdr:rowOff>76200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 flipV="1">
          <a:off x="2143125" y="53721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32</xdr:row>
      <xdr:rowOff>95250</xdr:rowOff>
    </xdr:from>
    <xdr:to>
      <xdr:col>1</xdr:col>
      <xdr:colOff>428625</xdr:colOff>
      <xdr:row>32</xdr:row>
      <xdr:rowOff>95250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2143125" y="53721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33</xdr:row>
      <xdr:rowOff>19050</xdr:rowOff>
    </xdr:from>
    <xdr:to>
      <xdr:col>1</xdr:col>
      <xdr:colOff>466725</xdr:colOff>
      <xdr:row>34</xdr:row>
      <xdr:rowOff>133350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2333625" y="54578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38</xdr:row>
      <xdr:rowOff>28575</xdr:rowOff>
    </xdr:from>
    <xdr:to>
      <xdr:col>1</xdr:col>
      <xdr:colOff>114300</xdr:colOff>
      <xdr:row>42</xdr:row>
      <xdr:rowOff>85725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1981200" y="627697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38</xdr:row>
      <xdr:rowOff>28575</xdr:rowOff>
    </xdr:from>
    <xdr:to>
      <xdr:col>3</xdr:col>
      <xdr:colOff>209550</xdr:colOff>
      <xdr:row>38</xdr:row>
      <xdr:rowOff>28575</xdr:rowOff>
    </xdr:to>
    <xdr:sp macro="" textlink="">
      <xdr:nvSpPr>
        <xdr:cNvPr id="1107" name="Line 83"/>
        <xdr:cNvSpPr>
          <a:spLocks noChangeShapeType="1"/>
        </xdr:cNvSpPr>
      </xdr:nvSpPr>
      <xdr:spPr bwMode="auto">
        <a:xfrm>
          <a:off x="1981200" y="6276975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36</xdr:row>
      <xdr:rowOff>76200</xdr:rowOff>
    </xdr:from>
    <xdr:to>
      <xdr:col>3</xdr:col>
      <xdr:colOff>209550</xdr:colOff>
      <xdr:row>38</xdr:row>
      <xdr:rowOff>28575</xdr:rowOff>
    </xdr:to>
    <xdr:sp macro="" textlink="">
      <xdr:nvSpPr>
        <xdr:cNvPr id="1108" name="Line 84"/>
        <xdr:cNvSpPr>
          <a:spLocks noChangeShapeType="1"/>
        </xdr:cNvSpPr>
      </xdr:nvSpPr>
      <xdr:spPr bwMode="auto">
        <a:xfrm flipV="1">
          <a:off x="4733925" y="60007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31</xdr:row>
      <xdr:rowOff>142875</xdr:rowOff>
    </xdr:from>
    <xdr:to>
      <xdr:col>3</xdr:col>
      <xdr:colOff>209550</xdr:colOff>
      <xdr:row>34</xdr:row>
      <xdr:rowOff>114300</xdr:rowOff>
    </xdr:to>
    <xdr:sp macro="" textlink="">
      <xdr:nvSpPr>
        <xdr:cNvPr id="1109" name="Line 85"/>
        <xdr:cNvSpPr>
          <a:spLocks noChangeShapeType="1"/>
        </xdr:cNvSpPr>
      </xdr:nvSpPr>
      <xdr:spPr bwMode="auto">
        <a:xfrm flipV="1">
          <a:off x="4733925" y="52578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30</xdr:row>
      <xdr:rowOff>123825</xdr:rowOff>
    </xdr:from>
    <xdr:to>
      <xdr:col>3</xdr:col>
      <xdr:colOff>209550</xdr:colOff>
      <xdr:row>31</xdr:row>
      <xdr:rowOff>38100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 flipV="1">
          <a:off x="4733925" y="50768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20</xdr:row>
      <xdr:rowOff>19050</xdr:rowOff>
    </xdr:from>
    <xdr:to>
      <xdr:col>3</xdr:col>
      <xdr:colOff>209550</xdr:colOff>
      <xdr:row>30</xdr:row>
      <xdr:rowOff>19050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 flipV="1">
          <a:off x="4733925" y="3352800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15</xdr:row>
      <xdr:rowOff>57150</xdr:rowOff>
    </xdr:from>
    <xdr:to>
      <xdr:col>3</xdr:col>
      <xdr:colOff>219075</xdr:colOff>
      <xdr:row>17</xdr:row>
      <xdr:rowOff>57150</xdr:rowOff>
    </xdr:to>
    <xdr:sp macro="" textlink="">
      <xdr:nvSpPr>
        <xdr:cNvPr id="1114" name="Line 90"/>
        <xdr:cNvSpPr>
          <a:spLocks noChangeShapeType="1"/>
        </xdr:cNvSpPr>
      </xdr:nvSpPr>
      <xdr:spPr bwMode="auto">
        <a:xfrm flipV="1">
          <a:off x="4743450" y="25812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38</xdr:row>
      <xdr:rowOff>57150</xdr:rowOff>
    </xdr:from>
    <xdr:to>
      <xdr:col>1</xdr:col>
      <xdr:colOff>247650</xdr:colOff>
      <xdr:row>45</xdr:row>
      <xdr:rowOff>57150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 flipH="1">
          <a:off x="2114550" y="630555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247650</xdr:colOff>
      <xdr:row>38</xdr:row>
      <xdr:rowOff>47625</xdr:rowOff>
    </xdr:from>
    <xdr:to>
      <xdr:col>4</xdr:col>
      <xdr:colOff>228600</xdr:colOff>
      <xdr:row>38</xdr:row>
      <xdr:rowOff>47625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2114550" y="6296025"/>
          <a:ext cx="401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36</xdr:row>
      <xdr:rowOff>19050</xdr:rowOff>
    </xdr:from>
    <xdr:to>
      <xdr:col>4</xdr:col>
      <xdr:colOff>228600</xdr:colOff>
      <xdr:row>38</xdr:row>
      <xdr:rowOff>47625</xdr:rowOff>
    </xdr:to>
    <xdr:sp macro="" textlink="">
      <xdr:nvSpPr>
        <xdr:cNvPr id="1117" name="Line 93"/>
        <xdr:cNvSpPr>
          <a:spLocks noChangeShapeType="1"/>
        </xdr:cNvSpPr>
      </xdr:nvSpPr>
      <xdr:spPr bwMode="auto">
        <a:xfrm flipV="1">
          <a:off x="6134100" y="5943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31</xdr:row>
      <xdr:rowOff>152400</xdr:rowOff>
    </xdr:from>
    <xdr:to>
      <xdr:col>4</xdr:col>
      <xdr:colOff>228600</xdr:colOff>
      <xdr:row>34</xdr:row>
      <xdr:rowOff>95250</xdr:rowOff>
    </xdr:to>
    <xdr:sp macro="" textlink="">
      <xdr:nvSpPr>
        <xdr:cNvPr id="1118" name="Line 94"/>
        <xdr:cNvSpPr>
          <a:spLocks noChangeShapeType="1"/>
        </xdr:cNvSpPr>
      </xdr:nvSpPr>
      <xdr:spPr bwMode="auto">
        <a:xfrm flipV="1">
          <a:off x="6134100" y="52673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30</xdr:row>
      <xdr:rowOff>133350</xdr:rowOff>
    </xdr:from>
    <xdr:to>
      <xdr:col>4</xdr:col>
      <xdr:colOff>228600</xdr:colOff>
      <xdr:row>31</xdr:row>
      <xdr:rowOff>38100</xdr:rowOff>
    </xdr:to>
    <xdr:sp macro="" textlink="">
      <xdr:nvSpPr>
        <xdr:cNvPr id="1119" name="Line 95"/>
        <xdr:cNvSpPr>
          <a:spLocks noChangeShapeType="1"/>
        </xdr:cNvSpPr>
      </xdr:nvSpPr>
      <xdr:spPr bwMode="auto">
        <a:xfrm flipV="1">
          <a:off x="6134100" y="50863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15</xdr:row>
      <xdr:rowOff>66675</xdr:rowOff>
    </xdr:from>
    <xdr:to>
      <xdr:col>4</xdr:col>
      <xdr:colOff>228600</xdr:colOff>
      <xdr:row>30</xdr:row>
      <xdr:rowOff>19050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 flipV="1">
          <a:off x="6134100" y="2590800"/>
          <a:ext cx="0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38</xdr:row>
      <xdr:rowOff>66675</xdr:rowOff>
    </xdr:from>
    <xdr:to>
      <xdr:col>1</xdr:col>
      <xdr:colOff>333375</xdr:colOff>
      <xdr:row>48</xdr:row>
      <xdr:rowOff>142875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>
          <a:off x="2200275" y="6315075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333375</xdr:colOff>
      <xdr:row>38</xdr:row>
      <xdr:rowOff>66675</xdr:rowOff>
    </xdr:from>
    <xdr:to>
      <xdr:col>5</xdr:col>
      <xdr:colOff>361950</xdr:colOff>
      <xdr:row>38</xdr:row>
      <xdr:rowOff>66675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>
          <a:off x="2200275" y="6315075"/>
          <a:ext cx="531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15</xdr:row>
      <xdr:rowOff>104775</xdr:rowOff>
    </xdr:from>
    <xdr:to>
      <xdr:col>5</xdr:col>
      <xdr:colOff>361950</xdr:colOff>
      <xdr:row>38</xdr:row>
      <xdr:rowOff>66675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 flipV="1">
          <a:off x="7515225" y="2628900"/>
          <a:ext cx="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38</xdr:row>
      <xdr:rowOff>104775</xdr:rowOff>
    </xdr:from>
    <xdr:to>
      <xdr:col>1</xdr:col>
      <xdr:colOff>428625</xdr:colOff>
      <xdr:row>49</xdr:row>
      <xdr:rowOff>104775</xdr:rowOff>
    </xdr:to>
    <xdr:sp macro="" textlink="">
      <xdr:nvSpPr>
        <xdr:cNvPr id="1124" name="Line 100"/>
        <xdr:cNvSpPr>
          <a:spLocks noChangeShapeType="1"/>
        </xdr:cNvSpPr>
      </xdr:nvSpPr>
      <xdr:spPr bwMode="auto">
        <a:xfrm>
          <a:off x="2295525" y="6353175"/>
          <a:ext cx="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38</xdr:row>
      <xdr:rowOff>104775</xdr:rowOff>
    </xdr:from>
    <xdr:to>
      <xdr:col>6</xdr:col>
      <xdr:colOff>333375</xdr:colOff>
      <xdr:row>38</xdr:row>
      <xdr:rowOff>104775</xdr:rowOff>
    </xdr:to>
    <xdr:sp macro="" textlink="">
      <xdr:nvSpPr>
        <xdr:cNvPr id="1125" name="Line 101"/>
        <xdr:cNvSpPr>
          <a:spLocks noChangeShapeType="1"/>
        </xdr:cNvSpPr>
      </xdr:nvSpPr>
      <xdr:spPr bwMode="auto">
        <a:xfrm>
          <a:off x="2295525" y="6353175"/>
          <a:ext cx="638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15</xdr:row>
      <xdr:rowOff>95250</xdr:rowOff>
    </xdr:from>
    <xdr:to>
      <xdr:col>6</xdr:col>
      <xdr:colOff>333375</xdr:colOff>
      <xdr:row>38</xdr:row>
      <xdr:rowOff>104775</xdr:rowOff>
    </xdr:to>
    <xdr:sp macro="" textlink="">
      <xdr:nvSpPr>
        <xdr:cNvPr id="1126" name="Line 102"/>
        <xdr:cNvSpPr>
          <a:spLocks noChangeShapeType="1"/>
        </xdr:cNvSpPr>
      </xdr:nvSpPr>
      <xdr:spPr bwMode="auto">
        <a:xfrm flipV="1">
          <a:off x="8677275" y="2619375"/>
          <a:ext cx="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76200</xdr:rowOff>
    </xdr:from>
    <xdr:to>
      <xdr:col>4</xdr:col>
      <xdr:colOff>238125</xdr:colOff>
      <xdr:row>43</xdr:row>
      <xdr:rowOff>76200</xdr:rowOff>
    </xdr:to>
    <xdr:sp macro="" textlink="">
      <xdr:nvSpPr>
        <xdr:cNvPr id="1127" name="Line 103"/>
        <xdr:cNvSpPr>
          <a:spLocks noChangeShapeType="1"/>
        </xdr:cNvSpPr>
      </xdr:nvSpPr>
      <xdr:spPr bwMode="auto">
        <a:xfrm flipH="1">
          <a:off x="5905500" y="71342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238125</xdr:colOff>
      <xdr:row>41</xdr:row>
      <xdr:rowOff>66675</xdr:rowOff>
    </xdr:from>
    <xdr:to>
      <xdr:col>4</xdr:col>
      <xdr:colOff>238125</xdr:colOff>
      <xdr:row>43</xdr:row>
      <xdr:rowOff>76200</xdr:rowOff>
    </xdr:to>
    <xdr:sp macro="" textlink="">
      <xdr:nvSpPr>
        <xdr:cNvPr id="1128" name="Line 104"/>
        <xdr:cNvSpPr>
          <a:spLocks noChangeShapeType="1"/>
        </xdr:cNvSpPr>
      </xdr:nvSpPr>
      <xdr:spPr bwMode="auto">
        <a:xfrm flipV="1">
          <a:off x="6143625" y="68008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66675</xdr:rowOff>
    </xdr:from>
    <xdr:to>
      <xdr:col>4</xdr:col>
      <xdr:colOff>238125</xdr:colOff>
      <xdr:row>41</xdr:row>
      <xdr:rowOff>66675</xdr:rowOff>
    </xdr:to>
    <xdr:sp macro="" textlink="">
      <xdr:nvSpPr>
        <xdr:cNvPr id="1129" name="Line 105"/>
        <xdr:cNvSpPr>
          <a:spLocks noChangeShapeType="1"/>
        </xdr:cNvSpPr>
      </xdr:nvSpPr>
      <xdr:spPr bwMode="auto">
        <a:xfrm flipH="1">
          <a:off x="5905500" y="68008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95250</xdr:rowOff>
    </xdr:from>
    <xdr:to>
      <xdr:col>4</xdr:col>
      <xdr:colOff>238125</xdr:colOff>
      <xdr:row>42</xdr:row>
      <xdr:rowOff>95250</xdr:rowOff>
    </xdr:to>
    <xdr:sp macro="" textlink="">
      <xdr:nvSpPr>
        <xdr:cNvPr id="1130" name="Line 106"/>
        <xdr:cNvSpPr>
          <a:spLocks noChangeShapeType="1"/>
        </xdr:cNvSpPr>
      </xdr:nvSpPr>
      <xdr:spPr bwMode="auto">
        <a:xfrm>
          <a:off x="5905500" y="69913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46</xdr:row>
      <xdr:rowOff>85725</xdr:rowOff>
    </xdr:from>
    <xdr:to>
      <xdr:col>4</xdr:col>
      <xdr:colOff>247650</xdr:colOff>
      <xdr:row>46</xdr:row>
      <xdr:rowOff>85725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 flipH="1">
          <a:off x="5915025" y="76295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44</xdr:row>
      <xdr:rowOff>76200</xdr:rowOff>
    </xdr:from>
    <xdr:to>
      <xdr:col>4</xdr:col>
      <xdr:colOff>247650</xdr:colOff>
      <xdr:row>46</xdr:row>
      <xdr:rowOff>85725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 flipV="1">
          <a:off x="6153150" y="72961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44</xdr:row>
      <xdr:rowOff>76200</xdr:rowOff>
    </xdr:from>
    <xdr:to>
      <xdr:col>4</xdr:col>
      <xdr:colOff>247650</xdr:colOff>
      <xdr:row>44</xdr:row>
      <xdr:rowOff>76200</xdr:rowOff>
    </xdr:to>
    <xdr:sp macro="" textlink="">
      <xdr:nvSpPr>
        <xdr:cNvPr id="1134" name="Line 110"/>
        <xdr:cNvSpPr>
          <a:spLocks noChangeShapeType="1"/>
        </xdr:cNvSpPr>
      </xdr:nvSpPr>
      <xdr:spPr bwMode="auto">
        <a:xfrm flipH="1">
          <a:off x="5915025" y="72961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76200</xdr:rowOff>
    </xdr:from>
    <xdr:to>
      <xdr:col>4</xdr:col>
      <xdr:colOff>247650</xdr:colOff>
      <xdr:row>45</xdr:row>
      <xdr:rowOff>76200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5905500" y="7458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85725</xdr:rowOff>
    </xdr:from>
    <xdr:to>
      <xdr:col>4</xdr:col>
      <xdr:colOff>419100</xdr:colOff>
      <xdr:row>47</xdr:row>
      <xdr:rowOff>85725</xdr:rowOff>
    </xdr:to>
    <xdr:sp macro="" textlink="">
      <xdr:nvSpPr>
        <xdr:cNvPr id="1136" name="Line 112"/>
        <xdr:cNvSpPr>
          <a:spLocks noChangeShapeType="1"/>
        </xdr:cNvSpPr>
      </xdr:nvSpPr>
      <xdr:spPr bwMode="auto">
        <a:xfrm flipH="1">
          <a:off x="5905500" y="77914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419100</xdr:colOff>
      <xdr:row>43</xdr:row>
      <xdr:rowOff>66675</xdr:rowOff>
    </xdr:from>
    <xdr:to>
      <xdr:col>4</xdr:col>
      <xdr:colOff>419100</xdr:colOff>
      <xdr:row>47</xdr:row>
      <xdr:rowOff>85725</xdr:rowOff>
    </xdr:to>
    <xdr:sp macro="" textlink="">
      <xdr:nvSpPr>
        <xdr:cNvPr id="1137" name="Line 113"/>
        <xdr:cNvSpPr>
          <a:spLocks noChangeShapeType="1"/>
        </xdr:cNvSpPr>
      </xdr:nvSpPr>
      <xdr:spPr bwMode="auto">
        <a:xfrm flipV="1">
          <a:off x="6324600" y="7124700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43</xdr:row>
      <xdr:rowOff>66675</xdr:rowOff>
    </xdr:from>
    <xdr:to>
      <xdr:col>4</xdr:col>
      <xdr:colOff>419100</xdr:colOff>
      <xdr:row>43</xdr:row>
      <xdr:rowOff>66675</xdr:rowOff>
    </xdr:to>
    <xdr:sp macro="" textlink="">
      <xdr:nvSpPr>
        <xdr:cNvPr id="1138" name="Line 114"/>
        <xdr:cNvSpPr>
          <a:spLocks noChangeShapeType="1"/>
        </xdr:cNvSpPr>
      </xdr:nvSpPr>
      <xdr:spPr bwMode="auto">
        <a:xfrm flipH="1">
          <a:off x="6191250" y="71247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46</xdr:row>
      <xdr:rowOff>85725</xdr:rowOff>
    </xdr:from>
    <xdr:to>
      <xdr:col>4</xdr:col>
      <xdr:colOff>419100</xdr:colOff>
      <xdr:row>46</xdr:row>
      <xdr:rowOff>85725</xdr:rowOff>
    </xdr:to>
    <xdr:sp macro="" textlink="">
      <xdr:nvSpPr>
        <xdr:cNvPr id="1139" name="Line 115"/>
        <xdr:cNvSpPr>
          <a:spLocks noChangeShapeType="1"/>
        </xdr:cNvSpPr>
      </xdr:nvSpPr>
      <xdr:spPr bwMode="auto">
        <a:xfrm>
          <a:off x="6210300" y="7629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981075</xdr:colOff>
      <xdr:row>47</xdr:row>
      <xdr:rowOff>85725</xdr:rowOff>
    </xdr:from>
    <xdr:to>
      <xdr:col>1</xdr:col>
      <xdr:colOff>981075</xdr:colOff>
      <xdr:row>48</xdr:row>
      <xdr:rowOff>85725</xdr:rowOff>
    </xdr:to>
    <xdr:sp macro="" textlink="">
      <xdr:nvSpPr>
        <xdr:cNvPr id="1140" name="Line 116"/>
        <xdr:cNvSpPr>
          <a:spLocks noChangeShapeType="1"/>
        </xdr:cNvSpPr>
      </xdr:nvSpPr>
      <xdr:spPr bwMode="auto">
        <a:xfrm>
          <a:off x="2847975" y="77914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48</xdr:row>
      <xdr:rowOff>257175</xdr:rowOff>
    </xdr:from>
    <xdr:to>
      <xdr:col>2</xdr:col>
      <xdr:colOff>238125</xdr:colOff>
      <xdr:row>48</xdr:row>
      <xdr:rowOff>257175</xdr:rowOff>
    </xdr:to>
    <xdr:sp macro="" textlink="">
      <xdr:nvSpPr>
        <xdr:cNvPr id="1141" name="Line 117"/>
        <xdr:cNvSpPr>
          <a:spLocks noChangeShapeType="1"/>
        </xdr:cNvSpPr>
      </xdr:nvSpPr>
      <xdr:spPr bwMode="auto">
        <a:xfrm>
          <a:off x="3324225" y="8124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809625</xdr:colOff>
      <xdr:row>47</xdr:row>
      <xdr:rowOff>95250</xdr:rowOff>
    </xdr:from>
    <xdr:to>
      <xdr:col>1</xdr:col>
      <xdr:colOff>809625</xdr:colOff>
      <xdr:row>49</xdr:row>
      <xdr:rowOff>57150</xdr:rowOff>
    </xdr:to>
    <xdr:sp macro="" textlink="">
      <xdr:nvSpPr>
        <xdr:cNvPr id="1142" name="Line 118"/>
        <xdr:cNvSpPr>
          <a:spLocks noChangeShapeType="1"/>
        </xdr:cNvSpPr>
      </xdr:nvSpPr>
      <xdr:spPr bwMode="auto">
        <a:xfrm>
          <a:off x="2676525" y="780097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</xdr:colOff>
      <xdr:row>49</xdr:row>
      <xdr:rowOff>85725</xdr:rowOff>
    </xdr:from>
    <xdr:to>
      <xdr:col>2</xdr:col>
      <xdr:colOff>228600</xdr:colOff>
      <xdr:row>49</xdr:row>
      <xdr:rowOff>85725</xdr:rowOff>
    </xdr:to>
    <xdr:sp macro="" textlink="">
      <xdr:nvSpPr>
        <xdr:cNvPr id="1143" name="Line 119"/>
        <xdr:cNvSpPr>
          <a:spLocks noChangeShapeType="1"/>
        </xdr:cNvSpPr>
      </xdr:nvSpPr>
      <xdr:spPr bwMode="auto">
        <a:xfrm>
          <a:off x="3333750" y="8277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50</xdr:row>
      <xdr:rowOff>95250</xdr:rowOff>
    </xdr:from>
    <xdr:to>
      <xdr:col>4</xdr:col>
      <xdr:colOff>628650</xdr:colOff>
      <xdr:row>50</xdr:row>
      <xdr:rowOff>95250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 flipH="1">
          <a:off x="5905500" y="8448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628650</xdr:colOff>
      <xdr:row>47</xdr:row>
      <xdr:rowOff>85725</xdr:rowOff>
    </xdr:from>
    <xdr:to>
      <xdr:col>4</xdr:col>
      <xdr:colOff>628650</xdr:colOff>
      <xdr:row>50</xdr:row>
      <xdr:rowOff>95250</xdr:rowOff>
    </xdr:to>
    <xdr:sp macro="" textlink="">
      <xdr:nvSpPr>
        <xdr:cNvPr id="1145" name="Line 121"/>
        <xdr:cNvSpPr>
          <a:spLocks noChangeShapeType="1"/>
        </xdr:cNvSpPr>
      </xdr:nvSpPr>
      <xdr:spPr bwMode="auto">
        <a:xfrm flipV="1">
          <a:off x="6534150" y="77914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47</xdr:row>
      <xdr:rowOff>85725</xdr:rowOff>
    </xdr:from>
    <xdr:to>
      <xdr:col>4</xdr:col>
      <xdr:colOff>628650</xdr:colOff>
      <xdr:row>47</xdr:row>
      <xdr:rowOff>85725</xdr:rowOff>
    </xdr:to>
    <xdr:sp macro="" textlink="">
      <xdr:nvSpPr>
        <xdr:cNvPr id="1146" name="Line 122"/>
        <xdr:cNvSpPr>
          <a:spLocks noChangeShapeType="1"/>
        </xdr:cNvSpPr>
      </xdr:nvSpPr>
      <xdr:spPr bwMode="auto">
        <a:xfrm flipH="1">
          <a:off x="6372225" y="77914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247650</xdr:rowOff>
    </xdr:from>
    <xdr:to>
      <xdr:col>4</xdr:col>
      <xdr:colOff>628650</xdr:colOff>
      <xdr:row>48</xdr:row>
      <xdr:rowOff>247650</xdr:rowOff>
    </xdr:to>
    <xdr:sp macro="" textlink="">
      <xdr:nvSpPr>
        <xdr:cNvPr id="1147" name="Line 123"/>
        <xdr:cNvSpPr>
          <a:spLocks noChangeShapeType="1"/>
        </xdr:cNvSpPr>
      </xdr:nvSpPr>
      <xdr:spPr bwMode="auto">
        <a:xfrm>
          <a:off x="5905500" y="81153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49</xdr:row>
      <xdr:rowOff>95250</xdr:rowOff>
    </xdr:from>
    <xdr:to>
      <xdr:col>4</xdr:col>
      <xdr:colOff>628650</xdr:colOff>
      <xdr:row>49</xdr:row>
      <xdr:rowOff>95250</xdr:rowOff>
    </xdr:to>
    <xdr:sp macro="" textlink="">
      <xdr:nvSpPr>
        <xdr:cNvPr id="1148" name="Line 124"/>
        <xdr:cNvSpPr>
          <a:spLocks noChangeShapeType="1"/>
        </xdr:cNvSpPr>
      </xdr:nvSpPr>
      <xdr:spPr bwMode="auto">
        <a:xfrm>
          <a:off x="5905500" y="82867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17</xdr:row>
      <xdr:rowOff>133350</xdr:rowOff>
    </xdr:from>
    <xdr:to>
      <xdr:col>3</xdr:col>
      <xdr:colOff>219075</xdr:colOff>
      <xdr:row>18</xdr:row>
      <xdr:rowOff>142875</xdr:rowOff>
    </xdr:to>
    <xdr:sp macro="" textlink="">
      <xdr:nvSpPr>
        <xdr:cNvPr id="1150" name="Line 126"/>
        <xdr:cNvSpPr>
          <a:spLocks noChangeShapeType="1"/>
        </xdr:cNvSpPr>
      </xdr:nvSpPr>
      <xdr:spPr bwMode="auto">
        <a:xfrm>
          <a:off x="4743450" y="29813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17</xdr:row>
      <xdr:rowOff>152400</xdr:rowOff>
    </xdr:from>
    <xdr:to>
      <xdr:col>1</xdr:col>
      <xdr:colOff>552450</xdr:colOff>
      <xdr:row>20</xdr:row>
      <xdr:rowOff>85725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 flipV="1">
          <a:off x="2419350" y="30003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17</xdr:row>
      <xdr:rowOff>152400</xdr:rowOff>
    </xdr:from>
    <xdr:to>
      <xdr:col>3</xdr:col>
      <xdr:colOff>180975</xdr:colOff>
      <xdr:row>17</xdr:row>
      <xdr:rowOff>152400</xdr:rowOff>
    </xdr:to>
    <xdr:sp macro="" textlink="">
      <xdr:nvSpPr>
        <xdr:cNvPr id="1152" name="Line 128"/>
        <xdr:cNvSpPr>
          <a:spLocks noChangeShapeType="1"/>
        </xdr:cNvSpPr>
      </xdr:nvSpPr>
      <xdr:spPr bwMode="auto">
        <a:xfrm>
          <a:off x="2419350" y="30003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17</xdr:row>
      <xdr:rowOff>152400</xdr:rowOff>
    </xdr:from>
    <xdr:to>
      <xdr:col>3</xdr:col>
      <xdr:colOff>400050</xdr:colOff>
      <xdr:row>17</xdr:row>
      <xdr:rowOff>152400</xdr:rowOff>
    </xdr:to>
    <xdr:sp macro="" textlink="">
      <xdr:nvSpPr>
        <xdr:cNvPr id="1153" name="Line 129"/>
        <xdr:cNvSpPr>
          <a:spLocks noChangeShapeType="1"/>
        </xdr:cNvSpPr>
      </xdr:nvSpPr>
      <xdr:spPr bwMode="auto">
        <a:xfrm>
          <a:off x="4762500" y="30003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400050</xdr:colOff>
      <xdr:row>14</xdr:row>
      <xdr:rowOff>57150</xdr:rowOff>
    </xdr:from>
    <xdr:to>
      <xdr:col>3</xdr:col>
      <xdr:colOff>400050</xdr:colOff>
      <xdr:row>17</xdr:row>
      <xdr:rowOff>152400</xdr:rowOff>
    </xdr:to>
    <xdr:sp macro="" textlink="">
      <xdr:nvSpPr>
        <xdr:cNvPr id="1154" name="Line 130"/>
        <xdr:cNvSpPr>
          <a:spLocks noChangeShapeType="1"/>
        </xdr:cNvSpPr>
      </xdr:nvSpPr>
      <xdr:spPr bwMode="auto">
        <a:xfrm flipV="1">
          <a:off x="4924425" y="24193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600075</xdr:colOff>
      <xdr:row>18</xdr:row>
      <xdr:rowOff>28575</xdr:rowOff>
    </xdr:from>
    <xdr:to>
      <xdr:col>1</xdr:col>
      <xdr:colOff>600075</xdr:colOff>
      <xdr:row>23</xdr:row>
      <xdr:rowOff>76200</xdr:rowOff>
    </xdr:to>
    <xdr:sp macro="" textlink="">
      <xdr:nvSpPr>
        <xdr:cNvPr id="1155" name="Line 131"/>
        <xdr:cNvSpPr>
          <a:spLocks noChangeShapeType="1"/>
        </xdr:cNvSpPr>
      </xdr:nvSpPr>
      <xdr:spPr bwMode="auto">
        <a:xfrm flipV="1">
          <a:off x="2466975" y="30384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18</xdr:row>
      <xdr:rowOff>28575</xdr:rowOff>
    </xdr:from>
    <xdr:to>
      <xdr:col>3</xdr:col>
      <xdr:colOff>200025</xdr:colOff>
      <xdr:row>18</xdr:row>
      <xdr:rowOff>28575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2466975" y="3038475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18</xdr:row>
      <xdr:rowOff>28575</xdr:rowOff>
    </xdr:from>
    <xdr:to>
      <xdr:col>4</xdr:col>
      <xdr:colOff>209550</xdr:colOff>
      <xdr:row>18</xdr:row>
      <xdr:rowOff>28575</xdr:rowOff>
    </xdr:to>
    <xdr:sp macro="" textlink="">
      <xdr:nvSpPr>
        <xdr:cNvPr id="1157" name="Line 133"/>
        <xdr:cNvSpPr>
          <a:spLocks noChangeShapeType="1"/>
        </xdr:cNvSpPr>
      </xdr:nvSpPr>
      <xdr:spPr bwMode="auto">
        <a:xfrm>
          <a:off x="47815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18</xdr:row>
      <xdr:rowOff>28575</xdr:rowOff>
    </xdr:from>
    <xdr:to>
      <xdr:col>4</xdr:col>
      <xdr:colOff>381000</xdr:colOff>
      <xdr:row>18</xdr:row>
      <xdr:rowOff>28575</xdr:rowOff>
    </xdr:to>
    <xdr:sp macro="" textlink="">
      <xdr:nvSpPr>
        <xdr:cNvPr id="1158" name="Line 134"/>
        <xdr:cNvSpPr>
          <a:spLocks noChangeShapeType="1"/>
        </xdr:cNvSpPr>
      </xdr:nvSpPr>
      <xdr:spPr bwMode="auto">
        <a:xfrm>
          <a:off x="6172200" y="3038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390525</xdr:colOff>
      <xdr:row>14</xdr:row>
      <xdr:rowOff>66675</xdr:rowOff>
    </xdr:from>
    <xdr:to>
      <xdr:col>4</xdr:col>
      <xdr:colOff>390525</xdr:colOff>
      <xdr:row>18</xdr:row>
      <xdr:rowOff>19050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 flipH="1" flipV="1">
          <a:off x="6296025" y="24288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647700</xdr:colOff>
      <xdr:row>18</xdr:row>
      <xdr:rowOff>95250</xdr:rowOff>
    </xdr:from>
    <xdr:to>
      <xdr:col>1</xdr:col>
      <xdr:colOff>647700</xdr:colOff>
      <xdr:row>29</xdr:row>
      <xdr:rowOff>85725</xdr:rowOff>
    </xdr:to>
    <xdr:sp macro="" textlink="">
      <xdr:nvSpPr>
        <xdr:cNvPr id="1161" name="Line 137"/>
        <xdr:cNvSpPr>
          <a:spLocks noChangeShapeType="1"/>
        </xdr:cNvSpPr>
      </xdr:nvSpPr>
      <xdr:spPr bwMode="auto">
        <a:xfrm flipV="1">
          <a:off x="2514600" y="310515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18</xdr:row>
      <xdr:rowOff>95250</xdr:rowOff>
    </xdr:from>
    <xdr:to>
      <xdr:col>3</xdr:col>
      <xdr:colOff>180975</xdr:colOff>
      <xdr:row>18</xdr:row>
      <xdr:rowOff>95250</xdr:rowOff>
    </xdr:to>
    <xdr:sp macro="" textlink="">
      <xdr:nvSpPr>
        <xdr:cNvPr id="1162" name="Line 138"/>
        <xdr:cNvSpPr>
          <a:spLocks noChangeShapeType="1"/>
        </xdr:cNvSpPr>
      </xdr:nvSpPr>
      <xdr:spPr bwMode="auto">
        <a:xfrm>
          <a:off x="2514600" y="31051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18</xdr:row>
      <xdr:rowOff>95250</xdr:rowOff>
    </xdr:from>
    <xdr:to>
      <xdr:col>4</xdr:col>
      <xdr:colOff>209550</xdr:colOff>
      <xdr:row>18</xdr:row>
      <xdr:rowOff>95250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4772025" y="31051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18</xdr:row>
      <xdr:rowOff>95250</xdr:rowOff>
    </xdr:from>
    <xdr:to>
      <xdr:col>5</xdr:col>
      <xdr:colOff>152400</xdr:colOff>
      <xdr:row>18</xdr:row>
      <xdr:rowOff>95250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6162675" y="31051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95250</xdr:rowOff>
    </xdr:from>
    <xdr:to>
      <xdr:col>5</xdr:col>
      <xdr:colOff>342900</xdr:colOff>
      <xdr:row>18</xdr:row>
      <xdr:rowOff>95250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7372350" y="31051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390525</xdr:colOff>
      <xdr:row>18</xdr:row>
      <xdr:rowOff>95250</xdr:rowOff>
    </xdr:from>
    <xdr:to>
      <xdr:col>6</xdr:col>
      <xdr:colOff>47625</xdr:colOff>
      <xdr:row>18</xdr:row>
      <xdr:rowOff>95250</xdr:rowOff>
    </xdr:to>
    <xdr:sp macro="" textlink="">
      <xdr:nvSpPr>
        <xdr:cNvPr id="1166" name="Line 142"/>
        <xdr:cNvSpPr>
          <a:spLocks noChangeShapeType="1"/>
        </xdr:cNvSpPr>
      </xdr:nvSpPr>
      <xdr:spPr bwMode="auto">
        <a:xfrm>
          <a:off x="7543800" y="310515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14</xdr:row>
      <xdr:rowOff>57150</xdr:rowOff>
    </xdr:from>
    <xdr:to>
      <xdr:col>6</xdr:col>
      <xdr:colOff>47625</xdr:colOff>
      <xdr:row>18</xdr:row>
      <xdr:rowOff>95250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 flipV="1">
          <a:off x="8391525" y="24193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419100</xdr:colOff>
      <xdr:row>14</xdr:row>
      <xdr:rowOff>66675</xdr:rowOff>
    </xdr:from>
    <xdr:to>
      <xdr:col>5</xdr:col>
      <xdr:colOff>419100</xdr:colOff>
      <xdr:row>18</xdr:row>
      <xdr:rowOff>95250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 flipV="1">
          <a:off x="7572375" y="24288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0</xdr:row>
      <xdr:rowOff>9525</xdr:rowOff>
    </xdr:from>
    <xdr:to>
      <xdr:col>4</xdr:col>
      <xdr:colOff>314325</xdr:colOff>
      <xdr:row>0</xdr:row>
      <xdr:rowOff>219075</xdr:rowOff>
    </xdr:to>
    <xdr:sp macro="" textlink="">
      <xdr:nvSpPr>
        <xdr:cNvPr id="98" name="Pfeil nach oben 97">
          <a:hlinkClick xmlns:r="http://schemas.openxmlformats.org/officeDocument/2006/relationships" r:id="rId1" tooltip="zum Blattanfang"/>
        </xdr:cNvPr>
        <xdr:cNvSpPr/>
      </xdr:nvSpPr>
      <xdr:spPr bwMode="auto">
        <a:xfrm>
          <a:off x="6029325" y="9525"/>
          <a:ext cx="190500" cy="209550"/>
        </a:xfrm>
        <a:prstGeom prst="upArrow">
          <a:avLst/>
        </a:prstGeom>
        <a:solidFill>
          <a:srgbClr val="FF0000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342900</xdr:colOff>
      <xdr:row>0</xdr:row>
      <xdr:rowOff>19050</xdr:rowOff>
    </xdr:from>
    <xdr:to>
      <xdr:col>4</xdr:col>
      <xdr:colOff>533400</xdr:colOff>
      <xdr:row>0</xdr:row>
      <xdr:rowOff>228600</xdr:rowOff>
    </xdr:to>
    <xdr:sp macro="" textlink="">
      <xdr:nvSpPr>
        <xdr:cNvPr id="99" name="Pfeil nach unten 98">
          <a:hlinkClick xmlns:r="http://schemas.openxmlformats.org/officeDocument/2006/relationships" r:id="rId2" tooltip="zum Blattende"/>
        </xdr:cNvPr>
        <xdr:cNvSpPr/>
      </xdr:nvSpPr>
      <xdr:spPr bwMode="auto">
        <a:xfrm>
          <a:off x="6248400" y="19050"/>
          <a:ext cx="190500" cy="209550"/>
        </a:xfrm>
        <a:prstGeom prst="downArrow">
          <a:avLst/>
        </a:prstGeom>
        <a:solidFill>
          <a:schemeClr val="tx2">
            <a:lumMod val="75000"/>
          </a:schemeClr>
        </a:solidFill>
        <a:ln w="1270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0</xdr:col>
      <xdr:colOff>323850</xdr:colOff>
      <xdr:row>0</xdr:row>
      <xdr:rowOff>266700</xdr:rowOff>
    </xdr:to>
    <xdr:sp macro="" textlink="">
      <xdr:nvSpPr>
        <xdr:cNvPr id="2" name="Pfeil nach oben 1">
          <a:hlinkClick xmlns:r="http://schemas.openxmlformats.org/officeDocument/2006/relationships" r:id="rId1" tooltip="zum Blattanfang"/>
        </xdr:cNvPr>
        <xdr:cNvSpPr/>
      </xdr:nvSpPr>
      <xdr:spPr bwMode="auto">
        <a:xfrm>
          <a:off x="142875" y="85725"/>
          <a:ext cx="180975" cy="180975"/>
        </a:xfrm>
        <a:prstGeom prst="upArrow">
          <a:avLst/>
        </a:prstGeom>
        <a:solidFill>
          <a:srgbClr val="FF0000"/>
        </a:solidFill>
        <a:ln w="1270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>
      <pane ySplit="1" topLeftCell="A2" activePane="bottomLeft" state="frozen"/>
      <selection pane="bottomLeft" activeCell="B10" sqref="B10"/>
    </sheetView>
  </sheetViews>
  <sheetFormatPr baseColWidth="10" defaultRowHeight="12.75" x14ac:dyDescent="0.2"/>
  <cols>
    <col min="1" max="1" width="28" style="12" customWidth="1"/>
    <col min="2" max="2" width="20.7109375" style="12" customWidth="1"/>
    <col min="3" max="3" width="19.140625" style="12" customWidth="1"/>
    <col min="4" max="4" width="20.7109375" style="12" customWidth="1"/>
    <col min="5" max="5" width="18.7109375" style="12" customWidth="1"/>
    <col min="6" max="6" width="17.85546875" style="12" customWidth="1"/>
    <col min="7" max="7" width="13.28515625" style="12" customWidth="1"/>
    <col min="8" max="16384" width="11.42578125" style="12"/>
  </cols>
  <sheetData>
    <row r="1" spans="1:7" ht="20.25" x14ac:dyDescent="0.3">
      <c r="A1" s="30" t="s">
        <v>65</v>
      </c>
    </row>
    <row r="3" spans="1:7" s="14" customFormat="1" x14ac:dyDescent="0.2">
      <c r="A3" s="13"/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7" x14ac:dyDescent="0.2">
      <c r="A4" s="15"/>
      <c r="B4" s="15"/>
      <c r="C4" s="16"/>
      <c r="D4" s="16"/>
      <c r="E4" s="16"/>
      <c r="F4" s="16"/>
      <c r="G4" s="16"/>
    </row>
    <row r="5" spans="1:7" x14ac:dyDescent="0.2">
      <c r="A5" s="13" t="s">
        <v>6</v>
      </c>
      <c r="B5" s="15"/>
      <c r="C5" s="16"/>
      <c r="D5" s="16"/>
      <c r="E5" s="16"/>
      <c r="F5" s="16"/>
      <c r="G5" s="16"/>
    </row>
    <row r="6" spans="1:7" x14ac:dyDescent="0.2">
      <c r="A6" s="15"/>
      <c r="B6" s="15"/>
      <c r="C6" s="16"/>
      <c r="D6" s="16"/>
      <c r="E6" s="16"/>
      <c r="F6" s="16"/>
      <c r="G6" s="16"/>
    </row>
    <row r="7" spans="1:7" x14ac:dyDescent="0.2">
      <c r="A7" s="15" t="s">
        <v>16</v>
      </c>
      <c r="B7" s="15" t="s">
        <v>7</v>
      </c>
      <c r="C7" s="2">
        <f>SUM(D7:G7)</f>
        <v>28000</v>
      </c>
      <c r="D7" s="10">
        <v>2000</v>
      </c>
      <c r="E7" s="10">
        <v>24000</v>
      </c>
      <c r="F7" s="10">
        <v>0</v>
      </c>
      <c r="G7" s="10">
        <v>2000</v>
      </c>
    </row>
    <row r="8" spans="1:7" x14ac:dyDescent="0.2">
      <c r="A8" s="15" t="s">
        <v>17</v>
      </c>
      <c r="B8" s="15" t="s">
        <v>18</v>
      </c>
      <c r="C8" s="10">
        <v>12000</v>
      </c>
      <c r="D8" s="2">
        <f>C8/(D22+E22+F22+G22)*D22</f>
        <v>2000</v>
      </c>
      <c r="E8" s="2">
        <f>C8/(D22+E22+F22+G22)*E22</f>
        <v>6000</v>
      </c>
      <c r="F8" s="2">
        <f>C8/(D22+E22+F22+G22)*F22</f>
        <v>3000</v>
      </c>
      <c r="G8" s="2">
        <f>C8/(D22+E22+F22+G22)*G22</f>
        <v>1000</v>
      </c>
    </row>
    <row r="9" spans="1:7" x14ac:dyDescent="0.2">
      <c r="A9" s="15" t="s">
        <v>8</v>
      </c>
      <c r="B9" s="15" t="s">
        <v>9</v>
      </c>
      <c r="C9" s="10">
        <v>30000</v>
      </c>
      <c r="D9" s="2">
        <f>C9/(D23+E23+F23+G23)*D23</f>
        <v>6000</v>
      </c>
      <c r="E9" s="2">
        <f>C9/(D23+E23+F23+G23)*E23</f>
        <v>12000</v>
      </c>
      <c r="F9" s="2">
        <f>C9/(D23+E23+F23+G23)*F23</f>
        <v>9000</v>
      </c>
      <c r="G9" s="2">
        <f>C9/(D23+E23+F23+G23)*G23</f>
        <v>3000</v>
      </c>
    </row>
    <row r="10" spans="1:7" x14ac:dyDescent="0.2">
      <c r="A10" s="15" t="s">
        <v>19</v>
      </c>
      <c r="B10" s="15" t="s">
        <v>10</v>
      </c>
      <c r="C10" s="2">
        <f>SUM(D10:G10)</f>
        <v>25000</v>
      </c>
      <c r="D10" s="10">
        <v>8000</v>
      </c>
      <c r="E10" s="10">
        <v>3000</v>
      </c>
      <c r="F10" s="10">
        <v>9000</v>
      </c>
      <c r="G10" s="10">
        <v>5000</v>
      </c>
    </row>
    <row r="11" spans="1:7" x14ac:dyDescent="0.2">
      <c r="A11" s="15" t="s">
        <v>11</v>
      </c>
      <c r="B11" s="15" t="s">
        <v>12</v>
      </c>
      <c r="C11" s="10">
        <v>14000</v>
      </c>
      <c r="D11" s="2">
        <f>C11/(D24+E24+F24+G24)*D24</f>
        <v>4200</v>
      </c>
      <c r="E11" s="2">
        <f>C11/(D24+E24+F24+G24)*E24</f>
        <v>4200</v>
      </c>
      <c r="F11" s="2">
        <f>C11/(D24+E24+F24+G24)*F24</f>
        <v>2800</v>
      </c>
      <c r="G11" s="2">
        <f>C11/(D24+E24+F24+G24)*G24</f>
        <v>2800</v>
      </c>
    </row>
    <row r="12" spans="1:7" x14ac:dyDescent="0.2">
      <c r="A12" s="15" t="s">
        <v>20</v>
      </c>
      <c r="B12" s="15" t="s">
        <v>12</v>
      </c>
      <c r="C12" s="10">
        <v>7000</v>
      </c>
      <c r="D12" s="2">
        <f>C12/(D25+E25+F25+G25)*D25</f>
        <v>1000</v>
      </c>
      <c r="E12" s="2">
        <f>C12/(D25+E25+F25+G25)*E25</f>
        <v>4000</v>
      </c>
      <c r="F12" s="2">
        <f>C12/(D25+E25+F25+G25)*F25</f>
        <v>1000</v>
      </c>
      <c r="G12" s="2">
        <f>C12/(D25+E25+F25+G25)*G25</f>
        <v>1000</v>
      </c>
    </row>
    <row r="13" spans="1:7" x14ac:dyDescent="0.2">
      <c r="A13" s="15" t="s">
        <v>21</v>
      </c>
      <c r="B13" s="15" t="s">
        <v>22</v>
      </c>
      <c r="C13" s="10">
        <v>15000</v>
      </c>
      <c r="D13" s="2">
        <f>C13/(D26+E26+F26+G26)*D26</f>
        <v>3000</v>
      </c>
      <c r="E13" s="2">
        <f>C13/(D26+E26+F26+G26)*E26</f>
        <v>7500</v>
      </c>
      <c r="F13" s="2">
        <f>C13/(D26+E26+F26+G26)*F26</f>
        <v>2000</v>
      </c>
      <c r="G13" s="2">
        <f>C13/(D26+E26+F26+G26)*G26</f>
        <v>2500</v>
      </c>
    </row>
    <row r="14" spans="1:7" x14ac:dyDescent="0.2">
      <c r="A14" s="13" t="s">
        <v>13</v>
      </c>
      <c r="B14" s="15"/>
      <c r="C14" s="3">
        <f>SUM(C7:C13)</f>
        <v>131000</v>
      </c>
      <c r="D14" s="3">
        <f>SUM(D7:D13)</f>
        <v>26200</v>
      </c>
      <c r="E14" s="3">
        <f>SUM(E7:E13)</f>
        <v>60700</v>
      </c>
      <c r="F14" s="3">
        <f>SUM(F7:F13)</f>
        <v>26800</v>
      </c>
      <c r="G14" s="3">
        <f>SUM(G7:G13)</f>
        <v>17300</v>
      </c>
    </row>
    <row r="15" spans="1:7" x14ac:dyDescent="0.2">
      <c r="A15" s="13" t="s">
        <v>14</v>
      </c>
      <c r="B15" s="15"/>
      <c r="C15" s="16"/>
      <c r="D15" s="2">
        <f>B21</f>
        <v>44000</v>
      </c>
      <c r="E15" s="2">
        <f>B24</f>
        <v>34000</v>
      </c>
      <c r="F15" s="2">
        <f>B30</f>
        <v>173300</v>
      </c>
      <c r="G15" s="2">
        <f>B30</f>
        <v>173300</v>
      </c>
    </row>
    <row r="16" spans="1:7" x14ac:dyDescent="0.2">
      <c r="A16" s="13" t="s">
        <v>15</v>
      </c>
      <c r="B16" s="15"/>
      <c r="C16" s="16"/>
      <c r="D16" s="6">
        <f>(D14/D15)</f>
        <v>0.59545454545454546</v>
      </c>
      <c r="E16" s="6">
        <f>(E14/E15)</f>
        <v>1.7852941176470589</v>
      </c>
      <c r="F16" s="6">
        <f>(F14/F15)</f>
        <v>0.15464512406231967</v>
      </c>
      <c r="G16" s="6">
        <f>(G14/G15)</f>
        <v>9.9826889786497397E-2</v>
      </c>
    </row>
    <row r="17" spans="1:7" x14ac:dyDescent="0.2">
      <c r="A17" s="17"/>
      <c r="B17" s="18"/>
      <c r="C17" s="21"/>
      <c r="D17" s="23"/>
      <c r="E17" s="23"/>
      <c r="F17" s="23"/>
      <c r="G17" s="23"/>
    </row>
    <row r="20" spans="1:7" x14ac:dyDescent="0.2">
      <c r="A20" s="19" t="s">
        <v>23</v>
      </c>
      <c r="B20" s="20"/>
      <c r="C20" s="22" t="s">
        <v>24</v>
      </c>
    </row>
    <row r="21" spans="1:7" x14ac:dyDescent="0.2">
      <c r="A21" s="15" t="s">
        <v>25</v>
      </c>
      <c r="B21" s="10">
        <v>44000</v>
      </c>
    </row>
    <row r="22" spans="1:7" x14ac:dyDescent="0.2">
      <c r="A22" s="15" t="s">
        <v>26</v>
      </c>
      <c r="B22" s="2">
        <f>D14</f>
        <v>26200</v>
      </c>
      <c r="C22" s="1" t="s">
        <v>27</v>
      </c>
      <c r="D22" s="9">
        <v>200</v>
      </c>
      <c r="E22" s="9">
        <v>600</v>
      </c>
      <c r="F22" s="9">
        <v>300</v>
      </c>
      <c r="G22" s="9">
        <v>100</v>
      </c>
    </row>
    <row r="23" spans="1:7" x14ac:dyDescent="0.2">
      <c r="A23" s="15" t="s">
        <v>28</v>
      </c>
      <c r="B23" s="4">
        <f>SUM(B21:B22)</f>
        <v>70200</v>
      </c>
      <c r="C23" s="1" t="s">
        <v>29</v>
      </c>
      <c r="D23" s="9">
        <v>20000</v>
      </c>
      <c r="E23" s="9">
        <v>40000</v>
      </c>
      <c r="F23" s="9">
        <v>30000</v>
      </c>
      <c r="G23" s="9">
        <v>10000</v>
      </c>
    </row>
    <row r="24" spans="1:7" x14ac:dyDescent="0.2">
      <c r="A24" s="15" t="s">
        <v>30</v>
      </c>
      <c r="B24" s="10">
        <v>34000</v>
      </c>
      <c r="C24" s="1" t="s">
        <v>11</v>
      </c>
      <c r="D24" s="9">
        <v>3</v>
      </c>
      <c r="E24" s="9">
        <v>3</v>
      </c>
      <c r="F24" s="9">
        <v>2</v>
      </c>
      <c r="G24" s="9">
        <v>2</v>
      </c>
    </row>
    <row r="25" spans="1:7" x14ac:dyDescent="0.2">
      <c r="A25" s="15" t="s">
        <v>31</v>
      </c>
      <c r="B25" s="2">
        <f>E14</f>
        <v>60700</v>
      </c>
      <c r="C25" s="1" t="s">
        <v>32</v>
      </c>
      <c r="D25" s="9">
        <v>1</v>
      </c>
      <c r="E25" s="9">
        <v>4</v>
      </c>
      <c r="F25" s="9">
        <v>1</v>
      </c>
      <c r="G25" s="9">
        <v>1</v>
      </c>
    </row>
    <row r="26" spans="1:7" x14ac:dyDescent="0.2">
      <c r="A26" s="15" t="s">
        <v>33</v>
      </c>
      <c r="B26" s="4">
        <f>SUM(B24:B25)</f>
        <v>94700</v>
      </c>
      <c r="C26" s="1" t="s">
        <v>34</v>
      </c>
      <c r="D26" s="9">
        <v>6000</v>
      </c>
      <c r="E26" s="9">
        <v>15000</v>
      </c>
      <c r="F26" s="9">
        <v>4000</v>
      </c>
      <c r="G26" s="9">
        <v>5000</v>
      </c>
    </row>
    <row r="27" spans="1:7" x14ac:dyDescent="0.2">
      <c r="A27" s="15" t="s">
        <v>35</v>
      </c>
      <c r="B27" s="3">
        <f>B23+B26</f>
        <v>164900</v>
      </c>
    </row>
    <row r="28" spans="1:7" x14ac:dyDescent="0.2">
      <c r="A28" s="15" t="s">
        <v>36</v>
      </c>
      <c r="B28" s="10">
        <v>8400</v>
      </c>
    </row>
    <row r="29" spans="1:7" x14ac:dyDescent="0.2">
      <c r="A29" s="15" t="s">
        <v>37</v>
      </c>
      <c r="B29" s="10">
        <v>0</v>
      </c>
    </row>
    <row r="30" spans="1:7" x14ac:dyDescent="0.2">
      <c r="A30" s="15" t="s">
        <v>38</v>
      </c>
      <c r="B30" s="2">
        <f>B27+B28-B29</f>
        <v>173300</v>
      </c>
    </row>
    <row r="31" spans="1:7" x14ac:dyDescent="0.2">
      <c r="A31" s="15" t="s">
        <v>40</v>
      </c>
      <c r="B31" s="2">
        <f>F14</f>
        <v>26800</v>
      </c>
    </row>
    <row r="32" spans="1:7" x14ac:dyDescent="0.2">
      <c r="A32" s="15" t="s">
        <v>41</v>
      </c>
      <c r="B32" s="2">
        <f>G14</f>
        <v>17300</v>
      </c>
    </row>
    <row r="33" spans="1:7" x14ac:dyDescent="0.2">
      <c r="A33" s="15" t="s">
        <v>42</v>
      </c>
      <c r="B33" s="2">
        <f>SUM(B30:B32)</f>
        <v>217400</v>
      </c>
    </row>
    <row r="34" spans="1:7" x14ac:dyDescent="0.2">
      <c r="A34" s="15" t="s">
        <v>43</v>
      </c>
      <c r="B34" s="10">
        <v>228270</v>
      </c>
    </row>
    <row r="35" spans="1:7" x14ac:dyDescent="0.2">
      <c r="A35" s="15" t="s">
        <v>44</v>
      </c>
      <c r="B35" s="5">
        <f>B34-B33</f>
        <v>10870</v>
      </c>
    </row>
    <row r="36" spans="1:7" x14ac:dyDescent="0.2">
      <c r="A36" s="15" t="s">
        <v>45</v>
      </c>
      <c r="B36" s="6">
        <f>(B35*100/B33)/100</f>
        <v>0.05</v>
      </c>
      <c r="D36" s="24" t="s">
        <v>39</v>
      </c>
      <c r="E36" s="25"/>
      <c r="F36" s="25"/>
      <c r="G36" s="26"/>
    </row>
    <row r="38" spans="1:7" x14ac:dyDescent="0.2">
      <c r="A38" s="22" t="s">
        <v>46</v>
      </c>
    </row>
    <row r="41" spans="1:7" x14ac:dyDescent="0.2">
      <c r="A41" s="27"/>
      <c r="B41" s="15" t="s">
        <v>47</v>
      </c>
      <c r="C41" s="15" t="s">
        <v>48</v>
      </c>
      <c r="D41" s="15" t="s">
        <v>48</v>
      </c>
      <c r="E41" s="18"/>
      <c r="F41" s="18"/>
    </row>
    <row r="42" spans="1:7" x14ac:dyDescent="0.2">
      <c r="A42" s="27" t="s">
        <v>49</v>
      </c>
      <c r="B42" s="28"/>
      <c r="C42" s="10">
        <v>50</v>
      </c>
      <c r="D42" s="10">
        <v>80</v>
      </c>
      <c r="E42" s="21"/>
      <c r="F42" s="21"/>
    </row>
    <row r="43" spans="1:7" x14ac:dyDescent="0.2">
      <c r="A43" s="27" t="s">
        <v>50</v>
      </c>
      <c r="B43" s="6">
        <f>D16</f>
        <v>0.59545454545454546</v>
      </c>
      <c r="C43" s="2">
        <f>C42*B43</f>
        <v>29.772727272727273</v>
      </c>
      <c r="D43" s="2">
        <f>D42*B43</f>
        <v>47.63636363636364</v>
      </c>
      <c r="E43" s="21"/>
      <c r="F43" s="21"/>
    </row>
    <row r="44" spans="1:7" x14ac:dyDescent="0.2">
      <c r="A44" s="27" t="s">
        <v>51</v>
      </c>
      <c r="B44" s="28"/>
      <c r="C44" s="2">
        <f>SUM(C42:C43)</f>
        <v>79.77272727272728</v>
      </c>
      <c r="D44" s="2">
        <f>SUM(D42:D43)</f>
        <v>127.63636363636364</v>
      </c>
      <c r="E44" s="21"/>
      <c r="F44" s="21"/>
    </row>
    <row r="45" spans="1:7" x14ac:dyDescent="0.2">
      <c r="A45" s="27" t="s">
        <v>52</v>
      </c>
      <c r="B45" s="28"/>
      <c r="C45" s="10">
        <v>30</v>
      </c>
      <c r="D45" s="10">
        <v>120</v>
      </c>
      <c r="E45" s="21"/>
      <c r="F45" s="21"/>
    </row>
    <row r="46" spans="1:7" x14ac:dyDescent="0.2">
      <c r="A46" s="27" t="s">
        <v>53</v>
      </c>
      <c r="B46" s="6">
        <f>E16</f>
        <v>1.7852941176470589</v>
      </c>
      <c r="C46" s="2">
        <f>C45*B46</f>
        <v>53.558823529411768</v>
      </c>
      <c r="D46" s="2">
        <f>D45*B46</f>
        <v>214.23529411764707</v>
      </c>
      <c r="E46" s="21"/>
      <c r="F46" s="21"/>
    </row>
    <row r="47" spans="1:7" x14ac:dyDescent="0.2">
      <c r="A47" s="27" t="s">
        <v>54</v>
      </c>
      <c r="B47" s="7"/>
      <c r="C47" s="2">
        <f>SUM(C45:C46)</f>
        <v>83.558823529411768</v>
      </c>
      <c r="D47" s="2">
        <f>SUM(D45:D46)</f>
        <v>334.23529411764707</v>
      </c>
      <c r="E47" s="21"/>
      <c r="F47" s="21"/>
    </row>
    <row r="48" spans="1:7" x14ac:dyDescent="0.2">
      <c r="A48" s="27" t="s">
        <v>55</v>
      </c>
      <c r="B48" s="7"/>
      <c r="C48" s="2">
        <f>C44+C47</f>
        <v>163.33155080213905</v>
      </c>
      <c r="D48" s="2">
        <f>D44+D47</f>
        <v>461.8716577540107</v>
      </c>
      <c r="E48" s="21"/>
      <c r="F48" s="21"/>
    </row>
    <row r="49" spans="1:6" ht="25.5" x14ac:dyDescent="0.2">
      <c r="A49" s="27" t="s">
        <v>56</v>
      </c>
      <c r="B49" s="6">
        <f>F16</f>
        <v>0.15464512406231967</v>
      </c>
      <c r="C49" s="2">
        <f>C48*B49</f>
        <v>25.258427937087863</v>
      </c>
      <c r="D49" s="2">
        <f>D48*B49</f>
        <v>71.426199814238231</v>
      </c>
      <c r="E49" s="21"/>
      <c r="F49" s="21"/>
    </row>
    <row r="50" spans="1:6" x14ac:dyDescent="0.2">
      <c r="A50" s="27" t="s">
        <v>57</v>
      </c>
      <c r="B50" s="6">
        <f>G16</f>
        <v>9.9826889786497397E-2</v>
      </c>
      <c r="C50" s="2">
        <f>C48*B50</f>
        <v>16.304880720582837</v>
      </c>
      <c r="D50" s="2">
        <f>D48*B50</f>
        <v>46.107211074116471</v>
      </c>
      <c r="E50" s="21"/>
      <c r="F50" s="21"/>
    </row>
    <row r="51" spans="1:6" x14ac:dyDescent="0.2">
      <c r="A51" s="27" t="s">
        <v>58</v>
      </c>
      <c r="B51" s="28"/>
      <c r="C51" s="2">
        <f>SUM(C48:C50)</f>
        <v>204.89485945980977</v>
      </c>
      <c r="D51" s="2">
        <f>SUM(D48:D50)</f>
        <v>579.40506864236534</v>
      </c>
      <c r="E51" s="21"/>
      <c r="F51" s="21"/>
    </row>
    <row r="52" spans="1:6" x14ac:dyDescent="0.2">
      <c r="A52" s="27" t="s">
        <v>59</v>
      </c>
      <c r="B52" s="11">
        <v>0.05</v>
      </c>
      <c r="C52" s="2">
        <f>C51*B52</f>
        <v>10.244742972990489</v>
      </c>
      <c r="D52" s="2">
        <f>D51*B52</f>
        <v>28.97025343211827</v>
      </c>
      <c r="E52" s="21"/>
      <c r="F52" s="21"/>
    </row>
    <row r="53" spans="1:6" x14ac:dyDescent="0.2">
      <c r="A53" s="27" t="s">
        <v>60</v>
      </c>
      <c r="B53" s="29"/>
      <c r="C53" s="2">
        <f>SUM(C51:C52)</f>
        <v>215.13960243280025</v>
      </c>
      <c r="D53" s="2">
        <f>SUM(D51:D52)</f>
        <v>608.37532207448362</v>
      </c>
      <c r="E53" s="21"/>
      <c r="F53" s="21"/>
    </row>
    <row r="54" spans="1:6" x14ac:dyDescent="0.2">
      <c r="A54" s="27" t="s">
        <v>61</v>
      </c>
      <c r="B54" s="11">
        <v>0.02</v>
      </c>
      <c r="C54" s="2">
        <f>(C53/(1-B54)*B54)</f>
        <v>4.3906041312816377</v>
      </c>
      <c r="D54" s="2">
        <f>(D53/(1-B54)*B54)</f>
        <v>12.415822899479258</v>
      </c>
      <c r="E54" s="21"/>
      <c r="F54" s="21"/>
    </row>
    <row r="55" spans="1:6" ht="25.5" x14ac:dyDescent="0.2">
      <c r="A55" s="27" t="s">
        <v>62</v>
      </c>
      <c r="B55" s="29"/>
      <c r="C55" s="2">
        <f>SUM(C53:C54)</f>
        <v>219.53020656408188</v>
      </c>
      <c r="D55" s="2">
        <f>SUM(D53:D54)</f>
        <v>620.7911449739629</v>
      </c>
      <c r="E55" s="21"/>
      <c r="F55" s="21"/>
    </row>
    <row r="56" spans="1:6" x14ac:dyDescent="0.2">
      <c r="A56" s="27" t="s">
        <v>63</v>
      </c>
      <c r="B56" s="11">
        <v>0.1</v>
      </c>
      <c r="C56" s="2">
        <f>(C55/(1-B56)*B56)</f>
        <v>24.392245173786876</v>
      </c>
      <c r="D56" s="2">
        <f>(D55/(1-B56)*B56)</f>
        <v>68.976793885995889</v>
      </c>
      <c r="E56" s="21"/>
      <c r="F56" s="21"/>
    </row>
    <row r="57" spans="1:6" x14ac:dyDescent="0.2">
      <c r="A57" s="27" t="s">
        <v>64</v>
      </c>
      <c r="B57" s="7"/>
      <c r="C57" s="8">
        <f>SUM(C55:C56)</f>
        <v>243.92245173786876</v>
      </c>
      <c r="D57" s="8">
        <f>SUM(D55:D56)</f>
        <v>689.7679388599588</v>
      </c>
      <c r="E57" s="21"/>
      <c r="F57" s="21"/>
    </row>
  </sheetData>
  <sheetProtection password="C9C8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95" fitToWidth="2" fitToHeight="2" orientation="landscape" r:id="rId1"/>
  <headerFooter alignWithMargins="0"/>
  <rowBreaks count="1" manualBreakCount="1">
    <brk id="3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98"/>
  <sheetViews>
    <sheetView zoomScaleNormal="100" workbookViewId="0">
      <pane ySplit="1" topLeftCell="A2" activePane="bottomLeft" state="frozen"/>
      <selection pane="bottomLeft" activeCell="C5" sqref="C5"/>
    </sheetView>
  </sheetViews>
  <sheetFormatPr baseColWidth="10" defaultRowHeight="12.75" x14ac:dyDescent="0.2"/>
  <cols>
    <col min="1" max="1" width="7.28515625" style="31" customWidth="1"/>
    <col min="2" max="2" width="37.85546875" customWidth="1"/>
    <col min="3" max="5" width="24.5703125" customWidth="1"/>
    <col min="6" max="77" width="11.42578125" style="31"/>
  </cols>
  <sheetData>
    <row r="1" spans="1:77" s="34" customFormat="1" ht="26.25" x14ac:dyDescent="0.4">
      <c r="A1" s="33"/>
      <c r="B1" s="37" t="s">
        <v>46</v>
      </c>
      <c r="C1" s="32"/>
      <c r="D1" s="32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s="34" customFormat="1" ht="15" x14ac:dyDescent="0.2">
      <c r="A2" s="33"/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s="34" customFormat="1" ht="23.25" customHeight="1" thickBot="1" x14ac:dyDescent="0.25">
      <c r="A3" s="33"/>
      <c r="B3" s="38"/>
      <c r="C3" s="39" t="s">
        <v>47</v>
      </c>
      <c r="D3" s="44" t="s">
        <v>48</v>
      </c>
      <c r="E3" s="44" t="s">
        <v>48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s="36" customFormat="1" ht="23.25" customHeight="1" x14ac:dyDescent="0.2">
      <c r="A4" s="35"/>
      <c r="B4" s="40" t="s">
        <v>49</v>
      </c>
      <c r="C4" s="42"/>
      <c r="D4" s="45">
        <v>50</v>
      </c>
      <c r="E4" s="46">
        <v>80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</row>
    <row r="5" spans="1:77" s="36" customFormat="1" ht="23.25" customHeight="1" x14ac:dyDescent="0.2">
      <c r="A5" s="35"/>
      <c r="B5" s="40" t="s">
        <v>50</v>
      </c>
      <c r="C5" s="43">
        <v>0.59545454545454546</v>
      </c>
      <c r="D5" s="47">
        <f>D4*C5</f>
        <v>29.772727272727273</v>
      </c>
      <c r="E5" s="48">
        <f>E4*C5</f>
        <v>47.63636363636364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</row>
    <row r="6" spans="1:77" s="36" customFormat="1" ht="23.25" customHeight="1" thickBot="1" x14ac:dyDescent="0.25">
      <c r="A6" s="35"/>
      <c r="B6" s="40" t="s">
        <v>51</v>
      </c>
      <c r="C6" s="42"/>
      <c r="D6" s="49">
        <f>SUM(D4:D5)</f>
        <v>79.77272727272728</v>
      </c>
      <c r="E6" s="50">
        <f>SUM(E4:E5)</f>
        <v>127.63636363636364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</row>
    <row r="7" spans="1:77" s="36" customFormat="1" ht="23.25" customHeight="1" x14ac:dyDescent="0.2">
      <c r="A7" s="35"/>
      <c r="B7" s="40" t="s">
        <v>52</v>
      </c>
      <c r="C7" s="42"/>
      <c r="D7" s="45">
        <v>30</v>
      </c>
      <c r="E7" s="46">
        <v>120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</row>
    <row r="8" spans="1:77" s="36" customFormat="1" ht="23.25" customHeight="1" x14ac:dyDescent="0.2">
      <c r="A8" s="35"/>
      <c r="B8" s="40" t="s">
        <v>53</v>
      </c>
      <c r="C8" s="43">
        <v>1.7852941176470589</v>
      </c>
      <c r="D8" s="47">
        <f>D7*C8</f>
        <v>53.558823529411768</v>
      </c>
      <c r="E8" s="48">
        <f>E7*C8</f>
        <v>214.23529411764707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</row>
    <row r="9" spans="1:77" s="36" customFormat="1" ht="23.25" customHeight="1" thickBot="1" x14ac:dyDescent="0.25">
      <c r="A9" s="35"/>
      <c r="B9" s="40" t="s">
        <v>54</v>
      </c>
      <c r="C9" s="51"/>
      <c r="D9" s="49">
        <f>SUM(D7:D8)</f>
        <v>83.558823529411768</v>
      </c>
      <c r="E9" s="50">
        <f>SUM(E7:E8)</f>
        <v>334.23529411764707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77" s="36" customFormat="1" ht="23.25" customHeight="1" thickBot="1" x14ac:dyDescent="0.25">
      <c r="A10" s="35"/>
      <c r="B10" s="40" t="s">
        <v>55</v>
      </c>
      <c r="C10" s="51"/>
      <c r="D10" s="52">
        <f>D6+D9</f>
        <v>163.33155080213905</v>
      </c>
      <c r="E10" s="53">
        <f>E6+E9</f>
        <v>461.8716577540107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7" s="36" customFormat="1" ht="23.25" customHeight="1" x14ac:dyDescent="0.2">
      <c r="A11" s="35"/>
      <c r="B11" s="40" t="s">
        <v>56</v>
      </c>
      <c r="C11" s="43">
        <v>0.15464512406231967</v>
      </c>
      <c r="D11" s="54">
        <f>D10*C11</f>
        <v>25.258427937087863</v>
      </c>
      <c r="E11" s="55">
        <f>E10*C11</f>
        <v>71.426199814238231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s="36" customFormat="1" ht="23.25" customHeight="1" thickBot="1" x14ac:dyDescent="0.25">
      <c r="A12" s="35"/>
      <c r="B12" s="40" t="s">
        <v>57</v>
      </c>
      <c r="C12" s="43">
        <v>9.9826889786497397E-2</v>
      </c>
      <c r="D12" s="49">
        <f>D10*C12</f>
        <v>16.304880720582837</v>
      </c>
      <c r="E12" s="50">
        <f>E10*C12</f>
        <v>46.107211074116471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s="36" customFormat="1" ht="23.25" customHeight="1" thickBot="1" x14ac:dyDescent="0.25">
      <c r="A13" s="35"/>
      <c r="B13" s="40" t="s">
        <v>58</v>
      </c>
      <c r="C13" s="42"/>
      <c r="D13" s="58">
        <f>SUM(D10:D12)</f>
        <v>204.89485945980977</v>
      </c>
      <c r="E13" s="59">
        <f>SUM(E10:E12)</f>
        <v>579.40506864236534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s="36" customFormat="1" ht="23.25" customHeight="1" x14ac:dyDescent="0.2">
      <c r="A14" s="35"/>
      <c r="B14" s="40" t="s">
        <v>59</v>
      </c>
      <c r="C14" s="57">
        <v>0.05</v>
      </c>
      <c r="D14" s="62">
        <f>D13*C14</f>
        <v>10.244742972990489</v>
      </c>
      <c r="E14" s="63">
        <f>E13*C14</f>
        <v>28.97025343211827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s="36" customFormat="1" ht="23.25" customHeight="1" thickBot="1" x14ac:dyDescent="0.25">
      <c r="A15" s="35"/>
      <c r="B15" s="40" t="s">
        <v>60</v>
      </c>
      <c r="C15" s="56"/>
      <c r="D15" s="60">
        <f>SUM(D13:D14)</f>
        <v>215.13960243280025</v>
      </c>
      <c r="E15" s="61">
        <f>SUM(E13:E14)</f>
        <v>608.37532207448362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s="36" customFormat="1" ht="23.25" customHeight="1" x14ac:dyDescent="0.2">
      <c r="A16" s="35"/>
      <c r="B16" s="40" t="s">
        <v>61</v>
      </c>
      <c r="C16" s="57">
        <v>0.02</v>
      </c>
      <c r="D16" s="54">
        <f>(D15/(1-C16)*C16)</f>
        <v>4.3906041312816377</v>
      </c>
      <c r="E16" s="55">
        <f>(E15/(1-C16)*C16)</f>
        <v>12.415822899479258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</row>
    <row r="17" spans="1:77" s="36" customFormat="1" ht="33" customHeight="1" x14ac:dyDescent="0.2">
      <c r="A17" s="35"/>
      <c r="B17" s="40" t="s">
        <v>62</v>
      </c>
      <c r="C17" s="56"/>
      <c r="D17" s="47">
        <f>SUM(D15:D16)</f>
        <v>219.53020656408188</v>
      </c>
      <c r="E17" s="48">
        <f>SUM(E15:E16)</f>
        <v>620.7911449739629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7" s="36" customFormat="1" ht="23.25" customHeight="1" x14ac:dyDescent="0.2">
      <c r="A18" s="35"/>
      <c r="B18" s="40" t="s">
        <v>63</v>
      </c>
      <c r="C18" s="57">
        <v>0.1</v>
      </c>
      <c r="D18" s="47">
        <f>(D17/(1-C18)*C18)</f>
        <v>24.392245173786876</v>
      </c>
      <c r="E18" s="48">
        <f>(E17/(1-C18)*C18)</f>
        <v>68.976793885995889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77" s="36" customFormat="1" ht="23.25" customHeight="1" thickBot="1" x14ac:dyDescent="0.25">
      <c r="A19" s="35"/>
      <c r="B19" s="40" t="s">
        <v>64</v>
      </c>
      <c r="C19" s="51"/>
      <c r="D19" s="64">
        <f>SUM(D17:D18)</f>
        <v>243.92245173786876</v>
      </c>
      <c r="E19" s="65">
        <f>SUM(E17:E18)</f>
        <v>689.7679388599588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77" s="31" customFormat="1" x14ac:dyDescent="0.2">
      <c r="B20" s="41"/>
      <c r="C20" s="41"/>
      <c r="D20" s="41"/>
      <c r="E20" s="41"/>
    </row>
    <row r="21" spans="1:77" s="31" customFormat="1" x14ac:dyDescent="0.2"/>
    <row r="22" spans="1:77" s="31" customFormat="1" x14ac:dyDescent="0.2"/>
    <row r="23" spans="1:77" s="31" customFormat="1" x14ac:dyDescent="0.2"/>
    <row r="24" spans="1:77" s="31" customFormat="1" x14ac:dyDescent="0.2"/>
    <row r="25" spans="1:77" s="31" customFormat="1" x14ac:dyDescent="0.2"/>
    <row r="26" spans="1:77" s="31" customFormat="1" x14ac:dyDescent="0.2"/>
    <row r="27" spans="1:77" s="31" customFormat="1" x14ac:dyDescent="0.2"/>
    <row r="28" spans="1:77" s="31" customFormat="1" x14ac:dyDescent="0.2"/>
    <row r="29" spans="1:77" s="31" customFormat="1" x14ac:dyDescent="0.2"/>
    <row r="30" spans="1:77" s="31" customFormat="1" x14ac:dyDescent="0.2"/>
    <row r="31" spans="1:77" s="31" customFormat="1" x14ac:dyDescent="0.2"/>
    <row r="32" spans="1:77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  <row r="1062" s="31" customFormat="1" x14ac:dyDescent="0.2"/>
    <row r="1063" s="31" customFormat="1" x14ac:dyDescent="0.2"/>
    <row r="1064" s="31" customFormat="1" x14ac:dyDescent="0.2"/>
    <row r="1065" s="31" customFormat="1" x14ac:dyDescent="0.2"/>
    <row r="1066" s="31" customFormat="1" x14ac:dyDescent="0.2"/>
    <row r="1067" s="31" customFormat="1" x14ac:dyDescent="0.2"/>
    <row r="1068" s="31" customFormat="1" x14ac:dyDescent="0.2"/>
    <row r="1069" s="31" customFormat="1" x14ac:dyDescent="0.2"/>
    <row r="1070" s="31" customFormat="1" x14ac:dyDescent="0.2"/>
    <row r="1071" s="31" customFormat="1" x14ac:dyDescent="0.2"/>
    <row r="1072" s="31" customFormat="1" x14ac:dyDescent="0.2"/>
    <row r="1073" s="31" customFormat="1" x14ac:dyDescent="0.2"/>
    <row r="1074" s="31" customFormat="1" x14ac:dyDescent="0.2"/>
    <row r="1075" s="31" customFormat="1" x14ac:dyDescent="0.2"/>
    <row r="1076" s="31" customFormat="1" x14ac:dyDescent="0.2"/>
    <row r="1077" s="31" customFormat="1" x14ac:dyDescent="0.2"/>
    <row r="1078" s="31" customFormat="1" x14ac:dyDescent="0.2"/>
    <row r="1079" s="31" customFormat="1" x14ac:dyDescent="0.2"/>
    <row r="1080" s="31" customFormat="1" x14ac:dyDescent="0.2"/>
    <row r="1081" s="31" customFormat="1" x14ac:dyDescent="0.2"/>
    <row r="1082" s="31" customFormat="1" x14ac:dyDescent="0.2"/>
    <row r="1083" s="31" customFormat="1" x14ac:dyDescent="0.2"/>
    <row r="1084" s="31" customFormat="1" x14ac:dyDescent="0.2"/>
    <row r="1085" s="31" customFormat="1" x14ac:dyDescent="0.2"/>
    <row r="1086" s="31" customFormat="1" x14ac:dyDescent="0.2"/>
    <row r="1087" s="31" customFormat="1" x14ac:dyDescent="0.2"/>
    <row r="1088" s="31" customFormat="1" x14ac:dyDescent="0.2"/>
    <row r="1089" s="31" customFormat="1" x14ac:dyDescent="0.2"/>
    <row r="1090" s="31" customFormat="1" x14ac:dyDescent="0.2"/>
    <row r="1091" s="31" customFormat="1" x14ac:dyDescent="0.2"/>
    <row r="1092" s="31" customFormat="1" x14ac:dyDescent="0.2"/>
    <row r="1093" s="31" customFormat="1" x14ac:dyDescent="0.2"/>
    <row r="1094" s="31" customFormat="1" x14ac:dyDescent="0.2"/>
    <row r="1095" s="31" customFormat="1" x14ac:dyDescent="0.2"/>
    <row r="1096" s="31" customFormat="1" x14ac:dyDescent="0.2"/>
    <row r="1097" s="31" customFormat="1" x14ac:dyDescent="0.2"/>
    <row r="1098" s="31" customFormat="1" x14ac:dyDescent="0.2"/>
    <row r="1099" s="31" customFormat="1" x14ac:dyDescent="0.2"/>
    <row r="1100" s="31" customFormat="1" x14ac:dyDescent="0.2"/>
    <row r="1101" s="31" customFormat="1" x14ac:dyDescent="0.2"/>
    <row r="1102" s="31" customFormat="1" x14ac:dyDescent="0.2"/>
    <row r="1103" s="31" customFormat="1" x14ac:dyDescent="0.2"/>
    <row r="1104" s="31" customFormat="1" x14ac:dyDescent="0.2"/>
    <row r="1105" s="31" customFormat="1" x14ac:dyDescent="0.2"/>
    <row r="1106" s="31" customFormat="1" x14ac:dyDescent="0.2"/>
    <row r="1107" s="31" customFormat="1" x14ac:dyDescent="0.2"/>
    <row r="1108" s="31" customFormat="1" x14ac:dyDescent="0.2"/>
    <row r="1109" s="31" customFormat="1" x14ac:dyDescent="0.2"/>
    <row r="1110" s="31" customFormat="1" x14ac:dyDescent="0.2"/>
    <row r="1111" s="31" customFormat="1" x14ac:dyDescent="0.2"/>
    <row r="1112" s="31" customFormat="1" x14ac:dyDescent="0.2"/>
    <row r="1113" s="31" customFormat="1" x14ac:dyDescent="0.2"/>
    <row r="1114" s="31" customFormat="1" x14ac:dyDescent="0.2"/>
    <row r="1115" s="31" customFormat="1" x14ac:dyDescent="0.2"/>
    <row r="1116" s="31" customFormat="1" x14ac:dyDescent="0.2"/>
    <row r="1117" s="31" customFormat="1" x14ac:dyDescent="0.2"/>
    <row r="1118" s="31" customFormat="1" x14ac:dyDescent="0.2"/>
    <row r="1119" s="31" customFormat="1" x14ac:dyDescent="0.2"/>
    <row r="1120" s="31" customFormat="1" x14ac:dyDescent="0.2"/>
    <row r="1121" s="31" customFormat="1" x14ac:dyDescent="0.2"/>
    <row r="1122" s="31" customFormat="1" x14ac:dyDescent="0.2"/>
    <row r="1123" s="31" customFormat="1" x14ac:dyDescent="0.2"/>
    <row r="1124" s="31" customFormat="1" x14ac:dyDescent="0.2"/>
    <row r="1125" s="31" customFormat="1" x14ac:dyDescent="0.2"/>
    <row r="1126" s="31" customFormat="1" x14ac:dyDescent="0.2"/>
    <row r="1127" s="31" customFormat="1" x14ac:dyDescent="0.2"/>
    <row r="1128" s="31" customFormat="1" x14ac:dyDescent="0.2"/>
    <row r="1129" s="31" customFormat="1" x14ac:dyDescent="0.2"/>
    <row r="1130" s="31" customFormat="1" x14ac:dyDescent="0.2"/>
    <row r="1131" s="31" customFormat="1" x14ac:dyDescent="0.2"/>
    <row r="1132" s="31" customFormat="1" x14ac:dyDescent="0.2"/>
    <row r="1133" s="31" customFormat="1" x14ac:dyDescent="0.2"/>
    <row r="1134" s="31" customFormat="1" x14ac:dyDescent="0.2"/>
    <row r="1135" s="31" customFormat="1" x14ac:dyDescent="0.2"/>
    <row r="1136" s="31" customFormat="1" x14ac:dyDescent="0.2"/>
    <row r="1137" s="31" customFormat="1" x14ac:dyDescent="0.2"/>
    <row r="1138" s="31" customFormat="1" x14ac:dyDescent="0.2"/>
    <row r="1139" s="31" customFormat="1" x14ac:dyDescent="0.2"/>
    <row r="1140" s="31" customFormat="1" x14ac:dyDescent="0.2"/>
    <row r="1141" s="31" customFormat="1" x14ac:dyDescent="0.2"/>
    <row r="1142" s="31" customFormat="1" x14ac:dyDescent="0.2"/>
    <row r="1143" s="31" customFormat="1" x14ac:dyDescent="0.2"/>
    <row r="1144" s="31" customFormat="1" x14ac:dyDescent="0.2"/>
    <row r="1145" s="31" customFormat="1" x14ac:dyDescent="0.2"/>
    <row r="1146" s="31" customFormat="1" x14ac:dyDescent="0.2"/>
    <row r="1147" s="31" customFormat="1" x14ac:dyDescent="0.2"/>
    <row r="1148" s="31" customFormat="1" x14ac:dyDescent="0.2"/>
    <row r="1149" s="31" customFormat="1" x14ac:dyDescent="0.2"/>
    <row r="1150" s="31" customFormat="1" x14ac:dyDescent="0.2"/>
    <row r="1151" s="31" customFormat="1" x14ac:dyDescent="0.2"/>
    <row r="1152" s="31" customFormat="1" x14ac:dyDescent="0.2"/>
    <row r="1153" s="31" customFormat="1" x14ac:dyDescent="0.2"/>
    <row r="1154" s="31" customFormat="1" x14ac:dyDescent="0.2"/>
    <row r="1155" s="31" customFormat="1" x14ac:dyDescent="0.2"/>
    <row r="1156" s="31" customFormat="1" x14ac:dyDescent="0.2"/>
    <row r="1157" s="31" customFormat="1" x14ac:dyDescent="0.2"/>
    <row r="1158" s="31" customFormat="1" x14ac:dyDescent="0.2"/>
    <row r="1159" s="31" customFormat="1" x14ac:dyDescent="0.2"/>
    <row r="1160" s="31" customFormat="1" x14ac:dyDescent="0.2"/>
    <row r="1161" s="31" customFormat="1" x14ac:dyDescent="0.2"/>
    <row r="1162" s="31" customFormat="1" x14ac:dyDescent="0.2"/>
    <row r="1163" s="31" customFormat="1" x14ac:dyDescent="0.2"/>
    <row r="1164" s="31" customFormat="1" x14ac:dyDescent="0.2"/>
    <row r="1165" s="31" customFormat="1" x14ac:dyDescent="0.2"/>
    <row r="1166" s="31" customFormat="1" x14ac:dyDescent="0.2"/>
    <row r="1167" s="31" customFormat="1" x14ac:dyDescent="0.2"/>
    <row r="1168" s="31" customFormat="1" x14ac:dyDescent="0.2"/>
    <row r="1169" s="31" customFormat="1" x14ac:dyDescent="0.2"/>
    <row r="1170" s="31" customFormat="1" x14ac:dyDescent="0.2"/>
    <row r="1171" s="31" customFormat="1" x14ac:dyDescent="0.2"/>
    <row r="1172" s="31" customFormat="1" x14ac:dyDescent="0.2"/>
    <row r="1173" s="31" customFormat="1" x14ac:dyDescent="0.2"/>
    <row r="1174" s="31" customFormat="1" x14ac:dyDescent="0.2"/>
    <row r="1175" s="31" customFormat="1" x14ac:dyDescent="0.2"/>
    <row r="1176" s="31" customFormat="1" x14ac:dyDescent="0.2"/>
    <row r="1177" s="31" customFormat="1" x14ac:dyDescent="0.2"/>
    <row r="1178" s="31" customFormat="1" x14ac:dyDescent="0.2"/>
    <row r="1179" s="31" customFormat="1" x14ac:dyDescent="0.2"/>
    <row r="1180" s="31" customFormat="1" x14ac:dyDescent="0.2"/>
    <row r="1181" s="31" customFormat="1" x14ac:dyDescent="0.2"/>
    <row r="1182" s="31" customFormat="1" x14ac:dyDescent="0.2"/>
    <row r="1183" s="31" customFormat="1" x14ac:dyDescent="0.2"/>
    <row r="1184" s="31" customFormat="1" x14ac:dyDescent="0.2"/>
    <row r="1185" s="31" customFormat="1" x14ac:dyDescent="0.2"/>
    <row r="1186" s="31" customFormat="1" x14ac:dyDescent="0.2"/>
    <row r="1187" s="31" customFormat="1" x14ac:dyDescent="0.2"/>
    <row r="1188" s="31" customFormat="1" x14ac:dyDescent="0.2"/>
    <row r="1189" s="31" customFormat="1" x14ac:dyDescent="0.2"/>
    <row r="1190" s="31" customFormat="1" x14ac:dyDescent="0.2"/>
    <row r="1191" s="31" customFormat="1" x14ac:dyDescent="0.2"/>
    <row r="1192" s="31" customFormat="1" x14ac:dyDescent="0.2"/>
    <row r="1193" s="31" customFormat="1" x14ac:dyDescent="0.2"/>
    <row r="1194" s="31" customFormat="1" x14ac:dyDescent="0.2"/>
    <row r="1195" s="31" customFormat="1" x14ac:dyDescent="0.2"/>
    <row r="1196" s="31" customFormat="1" x14ac:dyDescent="0.2"/>
    <row r="1197" s="31" customFormat="1" x14ac:dyDescent="0.2"/>
    <row r="1198" s="31" customFormat="1" x14ac:dyDescent="0.2"/>
    <row r="1199" s="31" customFormat="1" x14ac:dyDescent="0.2"/>
    <row r="1200" s="31" customFormat="1" x14ac:dyDescent="0.2"/>
    <row r="1201" s="31" customFormat="1" x14ac:dyDescent="0.2"/>
    <row r="1202" s="31" customFormat="1" x14ac:dyDescent="0.2"/>
    <row r="1203" s="31" customFormat="1" x14ac:dyDescent="0.2"/>
    <row r="1204" s="31" customFormat="1" x14ac:dyDescent="0.2"/>
    <row r="1205" s="31" customFormat="1" x14ac:dyDescent="0.2"/>
    <row r="1206" s="31" customFormat="1" x14ac:dyDescent="0.2"/>
    <row r="1207" s="31" customFormat="1" x14ac:dyDescent="0.2"/>
    <row r="1208" s="31" customFormat="1" x14ac:dyDescent="0.2"/>
    <row r="1209" s="31" customFormat="1" x14ac:dyDescent="0.2"/>
    <row r="1210" s="31" customFormat="1" x14ac:dyDescent="0.2"/>
    <row r="1211" s="31" customFormat="1" x14ac:dyDescent="0.2"/>
    <row r="1212" s="31" customFormat="1" x14ac:dyDescent="0.2"/>
    <row r="1213" s="31" customFormat="1" x14ac:dyDescent="0.2"/>
    <row r="1214" s="31" customFormat="1" x14ac:dyDescent="0.2"/>
    <row r="1215" s="31" customFormat="1" x14ac:dyDescent="0.2"/>
    <row r="1216" s="31" customFormat="1" x14ac:dyDescent="0.2"/>
    <row r="1217" s="31" customFormat="1" x14ac:dyDescent="0.2"/>
    <row r="1218" s="31" customFormat="1" x14ac:dyDescent="0.2"/>
    <row r="1219" s="31" customFormat="1" x14ac:dyDescent="0.2"/>
    <row r="1220" s="31" customFormat="1" x14ac:dyDescent="0.2"/>
    <row r="1221" s="31" customFormat="1" x14ac:dyDescent="0.2"/>
    <row r="1222" s="31" customFormat="1" x14ac:dyDescent="0.2"/>
    <row r="1223" s="31" customFormat="1" x14ac:dyDescent="0.2"/>
    <row r="1224" s="31" customFormat="1" x14ac:dyDescent="0.2"/>
    <row r="1225" s="31" customFormat="1" x14ac:dyDescent="0.2"/>
    <row r="1226" s="31" customFormat="1" x14ac:dyDescent="0.2"/>
    <row r="1227" s="31" customFormat="1" x14ac:dyDescent="0.2"/>
    <row r="1228" s="31" customFormat="1" x14ac:dyDescent="0.2"/>
    <row r="1229" s="31" customFormat="1" x14ac:dyDescent="0.2"/>
    <row r="1230" s="31" customFormat="1" x14ac:dyDescent="0.2"/>
    <row r="1231" s="31" customFormat="1" x14ac:dyDescent="0.2"/>
    <row r="1232" s="31" customFormat="1" x14ac:dyDescent="0.2"/>
    <row r="1233" s="31" customFormat="1" x14ac:dyDescent="0.2"/>
    <row r="1234" s="31" customFormat="1" x14ac:dyDescent="0.2"/>
    <row r="1235" s="31" customFormat="1" x14ac:dyDescent="0.2"/>
    <row r="1236" s="31" customFormat="1" x14ac:dyDescent="0.2"/>
    <row r="1237" s="31" customFormat="1" x14ac:dyDescent="0.2"/>
    <row r="1238" s="31" customFormat="1" x14ac:dyDescent="0.2"/>
    <row r="1239" s="31" customFormat="1" x14ac:dyDescent="0.2"/>
    <row r="1240" s="31" customFormat="1" x14ac:dyDescent="0.2"/>
    <row r="1241" s="31" customFormat="1" x14ac:dyDescent="0.2"/>
    <row r="1242" s="31" customFormat="1" x14ac:dyDescent="0.2"/>
    <row r="1243" s="31" customFormat="1" x14ac:dyDescent="0.2"/>
    <row r="1244" s="31" customFormat="1" x14ac:dyDescent="0.2"/>
    <row r="1245" s="31" customFormat="1" x14ac:dyDescent="0.2"/>
    <row r="1246" s="31" customFormat="1" x14ac:dyDescent="0.2"/>
    <row r="1247" s="31" customFormat="1" x14ac:dyDescent="0.2"/>
    <row r="1248" s="31" customFormat="1" x14ac:dyDescent="0.2"/>
    <row r="1249" s="31" customFormat="1" x14ac:dyDescent="0.2"/>
    <row r="1250" s="31" customFormat="1" x14ac:dyDescent="0.2"/>
    <row r="1251" s="31" customFormat="1" x14ac:dyDescent="0.2"/>
    <row r="1252" s="31" customFormat="1" x14ac:dyDescent="0.2"/>
    <row r="1253" s="31" customFormat="1" x14ac:dyDescent="0.2"/>
    <row r="1254" s="31" customFormat="1" x14ac:dyDescent="0.2"/>
    <row r="1255" s="31" customFormat="1" x14ac:dyDescent="0.2"/>
    <row r="1256" s="31" customFormat="1" x14ac:dyDescent="0.2"/>
    <row r="1257" s="31" customFormat="1" x14ac:dyDescent="0.2"/>
    <row r="1258" s="31" customFormat="1" x14ac:dyDescent="0.2"/>
    <row r="1259" s="31" customFormat="1" x14ac:dyDescent="0.2"/>
    <row r="1260" s="31" customFormat="1" x14ac:dyDescent="0.2"/>
    <row r="1261" s="31" customFormat="1" x14ac:dyDescent="0.2"/>
    <row r="1262" s="31" customFormat="1" x14ac:dyDescent="0.2"/>
    <row r="1263" s="31" customFormat="1" x14ac:dyDescent="0.2"/>
    <row r="1264" s="31" customFormat="1" x14ac:dyDescent="0.2"/>
    <row r="1265" s="31" customFormat="1" x14ac:dyDescent="0.2"/>
    <row r="1266" s="31" customFormat="1" x14ac:dyDescent="0.2"/>
    <row r="1267" s="31" customFormat="1" x14ac:dyDescent="0.2"/>
    <row r="1268" s="31" customFormat="1" x14ac:dyDescent="0.2"/>
    <row r="1269" s="31" customFormat="1" x14ac:dyDescent="0.2"/>
    <row r="1270" s="31" customFormat="1" x14ac:dyDescent="0.2"/>
    <row r="1271" s="31" customFormat="1" x14ac:dyDescent="0.2"/>
    <row r="1272" s="31" customFormat="1" x14ac:dyDescent="0.2"/>
    <row r="1273" s="31" customFormat="1" x14ac:dyDescent="0.2"/>
    <row r="1274" s="31" customFormat="1" x14ac:dyDescent="0.2"/>
    <row r="1275" s="31" customFormat="1" x14ac:dyDescent="0.2"/>
    <row r="1276" s="31" customFormat="1" x14ac:dyDescent="0.2"/>
    <row r="1277" s="31" customFormat="1" x14ac:dyDescent="0.2"/>
    <row r="1278" s="31" customFormat="1" x14ac:dyDescent="0.2"/>
    <row r="1279" s="31" customFormat="1" x14ac:dyDescent="0.2"/>
    <row r="1280" s="31" customFormat="1" x14ac:dyDescent="0.2"/>
    <row r="1281" s="31" customFormat="1" x14ac:dyDescent="0.2"/>
    <row r="1282" s="31" customFormat="1" x14ac:dyDescent="0.2"/>
    <row r="1283" s="31" customFormat="1" x14ac:dyDescent="0.2"/>
    <row r="1284" s="31" customFormat="1" x14ac:dyDescent="0.2"/>
    <row r="1285" s="31" customFormat="1" x14ac:dyDescent="0.2"/>
    <row r="1286" s="31" customFormat="1" x14ac:dyDescent="0.2"/>
    <row r="1287" s="31" customFormat="1" x14ac:dyDescent="0.2"/>
    <row r="1288" s="31" customFormat="1" x14ac:dyDescent="0.2"/>
    <row r="1289" s="31" customFormat="1" x14ac:dyDescent="0.2"/>
    <row r="1290" s="31" customFormat="1" x14ac:dyDescent="0.2"/>
    <row r="1291" s="31" customFormat="1" x14ac:dyDescent="0.2"/>
    <row r="1292" s="31" customFormat="1" x14ac:dyDescent="0.2"/>
    <row r="1293" s="31" customFormat="1" x14ac:dyDescent="0.2"/>
    <row r="1294" s="31" customFormat="1" x14ac:dyDescent="0.2"/>
    <row r="1295" s="31" customFormat="1" x14ac:dyDescent="0.2"/>
    <row r="1296" s="31" customFormat="1" x14ac:dyDescent="0.2"/>
    <row r="1297" s="31" customFormat="1" x14ac:dyDescent="0.2"/>
    <row r="1298" s="31" customFormat="1" x14ac:dyDescent="0.2"/>
    <row r="1299" s="31" customFormat="1" x14ac:dyDescent="0.2"/>
    <row r="1300" s="31" customFormat="1" x14ac:dyDescent="0.2"/>
    <row r="1301" s="31" customFormat="1" x14ac:dyDescent="0.2"/>
    <row r="1302" s="31" customFormat="1" x14ac:dyDescent="0.2"/>
    <row r="1303" s="31" customFormat="1" x14ac:dyDescent="0.2"/>
    <row r="1304" s="31" customFormat="1" x14ac:dyDescent="0.2"/>
    <row r="1305" s="31" customFormat="1" x14ac:dyDescent="0.2"/>
    <row r="1306" s="31" customFormat="1" x14ac:dyDescent="0.2"/>
    <row r="1307" s="31" customFormat="1" x14ac:dyDescent="0.2"/>
    <row r="1308" s="31" customFormat="1" x14ac:dyDescent="0.2"/>
    <row r="1309" s="31" customFormat="1" x14ac:dyDescent="0.2"/>
    <row r="1310" s="31" customFormat="1" x14ac:dyDescent="0.2"/>
    <row r="1311" s="31" customFormat="1" x14ac:dyDescent="0.2"/>
    <row r="1312" s="31" customFormat="1" x14ac:dyDescent="0.2"/>
    <row r="1313" s="31" customFormat="1" x14ac:dyDescent="0.2"/>
    <row r="1314" s="31" customFormat="1" x14ac:dyDescent="0.2"/>
    <row r="1315" s="31" customFormat="1" x14ac:dyDescent="0.2"/>
    <row r="1316" s="31" customFormat="1" x14ac:dyDescent="0.2"/>
    <row r="1317" s="31" customFormat="1" x14ac:dyDescent="0.2"/>
    <row r="1318" s="31" customFormat="1" x14ac:dyDescent="0.2"/>
    <row r="1319" s="31" customFormat="1" x14ac:dyDescent="0.2"/>
    <row r="1320" s="31" customFormat="1" x14ac:dyDescent="0.2"/>
    <row r="1321" s="31" customFormat="1" x14ac:dyDescent="0.2"/>
    <row r="1322" s="31" customFormat="1" x14ac:dyDescent="0.2"/>
    <row r="1323" s="31" customFormat="1" x14ac:dyDescent="0.2"/>
    <row r="1324" s="31" customFormat="1" x14ac:dyDescent="0.2"/>
    <row r="1325" s="31" customFormat="1" x14ac:dyDescent="0.2"/>
    <row r="1326" s="31" customFormat="1" x14ac:dyDescent="0.2"/>
    <row r="1327" s="31" customFormat="1" x14ac:dyDescent="0.2"/>
    <row r="1328" s="31" customFormat="1" x14ac:dyDescent="0.2"/>
    <row r="1329" s="31" customFormat="1" x14ac:dyDescent="0.2"/>
    <row r="1330" s="31" customFormat="1" x14ac:dyDescent="0.2"/>
    <row r="1331" s="31" customFormat="1" x14ac:dyDescent="0.2"/>
    <row r="1332" s="31" customFormat="1" x14ac:dyDescent="0.2"/>
    <row r="1333" s="31" customFormat="1" x14ac:dyDescent="0.2"/>
    <row r="1334" s="31" customFormat="1" x14ac:dyDescent="0.2"/>
    <row r="1335" s="31" customFormat="1" x14ac:dyDescent="0.2"/>
    <row r="1336" s="31" customFormat="1" x14ac:dyDescent="0.2"/>
    <row r="1337" s="31" customFormat="1" x14ac:dyDescent="0.2"/>
    <row r="1338" s="31" customFormat="1" x14ac:dyDescent="0.2"/>
    <row r="1339" s="31" customFormat="1" x14ac:dyDescent="0.2"/>
    <row r="1340" s="31" customFormat="1" x14ac:dyDescent="0.2"/>
    <row r="1341" s="31" customFormat="1" x14ac:dyDescent="0.2"/>
    <row r="1342" s="31" customFormat="1" x14ac:dyDescent="0.2"/>
    <row r="1343" s="31" customFormat="1" x14ac:dyDescent="0.2"/>
    <row r="1344" s="31" customFormat="1" x14ac:dyDescent="0.2"/>
    <row r="1345" s="31" customFormat="1" x14ac:dyDescent="0.2"/>
    <row r="1346" s="31" customFormat="1" x14ac:dyDescent="0.2"/>
    <row r="1347" s="31" customFormat="1" x14ac:dyDescent="0.2"/>
    <row r="1348" s="31" customFormat="1" x14ac:dyDescent="0.2"/>
    <row r="1349" s="31" customFormat="1" x14ac:dyDescent="0.2"/>
    <row r="1350" s="31" customFormat="1" x14ac:dyDescent="0.2"/>
    <row r="1351" s="31" customFormat="1" x14ac:dyDescent="0.2"/>
    <row r="1352" s="31" customFormat="1" x14ac:dyDescent="0.2"/>
    <row r="1353" s="31" customFormat="1" x14ac:dyDescent="0.2"/>
    <row r="1354" s="31" customFormat="1" x14ac:dyDescent="0.2"/>
    <row r="1355" s="31" customFormat="1" x14ac:dyDescent="0.2"/>
    <row r="1356" s="31" customFormat="1" x14ac:dyDescent="0.2"/>
    <row r="1357" s="31" customFormat="1" x14ac:dyDescent="0.2"/>
    <row r="1358" s="31" customFormat="1" x14ac:dyDescent="0.2"/>
    <row r="1359" s="31" customFormat="1" x14ac:dyDescent="0.2"/>
    <row r="1360" s="31" customFormat="1" x14ac:dyDescent="0.2"/>
    <row r="1361" s="31" customFormat="1" x14ac:dyDescent="0.2"/>
    <row r="1362" s="31" customFormat="1" x14ac:dyDescent="0.2"/>
    <row r="1363" s="31" customFormat="1" x14ac:dyDescent="0.2"/>
    <row r="1364" s="31" customFormat="1" x14ac:dyDescent="0.2"/>
    <row r="1365" s="31" customFormat="1" x14ac:dyDescent="0.2"/>
    <row r="1366" s="31" customFormat="1" x14ac:dyDescent="0.2"/>
    <row r="1367" s="31" customFormat="1" x14ac:dyDescent="0.2"/>
    <row r="1368" s="31" customFormat="1" x14ac:dyDescent="0.2"/>
    <row r="1369" s="31" customFormat="1" x14ac:dyDescent="0.2"/>
    <row r="1370" s="31" customFormat="1" x14ac:dyDescent="0.2"/>
    <row r="1371" s="31" customFormat="1" x14ac:dyDescent="0.2"/>
    <row r="1372" s="31" customFormat="1" x14ac:dyDescent="0.2"/>
    <row r="1373" s="31" customFormat="1" x14ac:dyDescent="0.2"/>
    <row r="1374" s="31" customFormat="1" x14ac:dyDescent="0.2"/>
    <row r="1375" s="31" customFormat="1" x14ac:dyDescent="0.2"/>
    <row r="1376" s="31" customFormat="1" x14ac:dyDescent="0.2"/>
    <row r="1377" s="31" customFormat="1" x14ac:dyDescent="0.2"/>
    <row r="1378" s="31" customFormat="1" x14ac:dyDescent="0.2"/>
    <row r="1379" s="31" customFormat="1" x14ac:dyDescent="0.2"/>
    <row r="1380" s="31" customFormat="1" x14ac:dyDescent="0.2"/>
    <row r="1381" s="31" customFormat="1" x14ac:dyDescent="0.2"/>
    <row r="1382" s="31" customFormat="1" x14ac:dyDescent="0.2"/>
    <row r="1383" s="31" customFormat="1" x14ac:dyDescent="0.2"/>
    <row r="1384" s="31" customFormat="1" x14ac:dyDescent="0.2"/>
    <row r="1385" s="31" customFormat="1" x14ac:dyDescent="0.2"/>
    <row r="1386" s="31" customFormat="1" x14ac:dyDescent="0.2"/>
    <row r="1387" s="31" customFormat="1" x14ac:dyDescent="0.2"/>
    <row r="1388" s="31" customFormat="1" x14ac:dyDescent="0.2"/>
    <row r="1389" s="31" customFormat="1" x14ac:dyDescent="0.2"/>
    <row r="1390" s="31" customFormat="1" x14ac:dyDescent="0.2"/>
    <row r="1391" s="31" customFormat="1" x14ac:dyDescent="0.2"/>
    <row r="1392" s="31" customFormat="1" x14ac:dyDescent="0.2"/>
    <row r="1393" s="31" customFormat="1" x14ac:dyDescent="0.2"/>
    <row r="1394" s="31" customFormat="1" x14ac:dyDescent="0.2"/>
    <row r="1395" s="31" customFormat="1" x14ac:dyDescent="0.2"/>
    <row r="1396" s="31" customFormat="1" x14ac:dyDescent="0.2"/>
    <row r="1397" s="31" customFormat="1" x14ac:dyDescent="0.2"/>
    <row r="1398" s="31" customFormat="1" x14ac:dyDescent="0.2"/>
  </sheetData>
  <sheetProtection password="C9C8" sheet="1" objects="1" scenarios="1" selectLockedCells="1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BAB</vt:lpstr>
      <vt:lpstr>Stückrechnung</vt:lpstr>
      <vt:lpstr>BAB!Druckbereich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Benutzer</dc:creator>
  <cp:lastModifiedBy>Daßler</cp:lastModifiedBy>
  <cp:lastPrinted>2015-05-20T14:51:32Z</cp:lastPrinted>
  <dcterms:created xsi:type="dcterms:W3CDTF">2003-11-16T13:17:36Z</dcterms:created>
  <dcterms:modified xsi:type="dcterms:W3CDTF">2020-10-23T17:46:15Z</dcterms:modified>
</cp:coreProperties>
</file>